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895" windowHeight="11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<sst xmlns="http://schemas.openxmlformats.org/spreadsheetml/2006/main" count="157" uniqueCount="128">
  <si>
    <t>Saját bevétel</t>
  </si>
  <si>
    <t>Támogatás</t>
  </si>
  <si>
    <t>07/06</t>
  </si>
  <si>
    <t>Szoltáltatások ellenértéke</t>
  </si>
  <si>
    <t>e./ Tanfolyami bevétel</t>
  </si>
  <si>
    <t>Különböző tanfolyamok  bevételei</t>
  </si>
  <si>
    <t xml:space="preserve">g./ Könyvtári bevételek </t>
  </si>
  <si>
    <t xml:space="preserve">Másolás </t>
  </si>
  <si>
    <t>j./ Egyéb szolgáltatási bevétel</t>
  </si>
  <si>
    <t>k./ Sokszorosítás Nyomda</t>
  </si>
  <si>
    <t>Egyéb sajátos bevétel</t>
  </si>
  <si>
    <t>TB. Költségtérítés</t>
  </si>
  <si>
    <t>07/09</t>
  </si>
  <si>
    <t>Bérleti és lizingdíj bevétlek</t>
  </si>
  <si>
    <t>Konyha bérleti díja</t>
  </si>
  <si>
    <t>Szálláshelyértékesítés</t>
  </si>
  <si>
    <t>07/10</t>
  </si>
  <si>
    <t>Intézményi ellátási díják</t>
  </si>
  <si>
    <t xml:space="preserve">a/ Saját kollégiumban a kollégiumi díj </t>
  </si>
  <si>
    <t xml:space="preserve">b/ Kolégiumi díj bérelt férőhelyek után </t>
  </si>
  <si>
    <t xml:space="preserve">Utóvizsgák, vizsgaismétlések a főiskolai szabályzatban </t>
  </si>
  <si>
    <t>foglaltak szerint</t>
  </si>
  <si>
    <t>e./ Felvételi eljárás bevétele</t>
  </si>
  <si>
    <t>07/11</t>
  </si>
  <si>
    <t>Alkalmazottak térítése</t>
  </si>
  <si>
    <t>Saját üdülőkben a térítési díjak</t>
  </si>
  <si>
    <t>07/14</t>
  </si>
  <si>
    <t>07/15</t>
  </si>
  <si>
    <t>Működési kiadásokhoz kapcsolódó Áfa visszatérülés</t>
  </si>
  <si>
    <t>Kiszámklázott termékek szholgáltatások ÁFÁ-ja</t>
  </si>
  <si>
    <t>ÁFA  BEVÉTELEK VISSZATÉRÜLÉSEK:</t>
  </si>
  <si>
    <t>07/20</t>
  </si>
  <si>
    <t xml:space="preserve">Lekötött kincstárjegyek  után, és devizaszámlakból </t>
  </si>
  <si>
    <t>INTÉZMÉNYI MŰKÖDÉSI BEVÉTELEK ÖSSZESEN</t>
  </si>
  <si>
    <t>Szakképzési hozzájárulás szerződések szerint</t>
  </si>
  <si>
    <t>09/01</t>
  </si>
  <si>
    <t>Működési költségvetés támogatása</t>
  </si>
  <si>
    <t>09/02</t>
  </si>
  <si>
    <t>Intézményi felhalmozási kiadások támogatása</t>
  </si>
  <si>
    <t xml:space="preserve">09/05 </t>
  </si>
  <si>
    <t>FELÜGYELEI SZERVTŐL KAPOTT TÁMOGATÁS</t>
  </si>
  <si>
    <t>Támogatásértékű működési bevétel elkülönített állami pénzalapoktól</t>
  </si>
  <si>
    <t>OTKA, OMFB pályázatok</t>
  </si>
  <si>
    <t>Támogatásértékű működési bevétel helyi önkormányzatoktól és költésgvetési szerveitől</t>
  </si>
  <si>
    <t>TÁMOGTÁSÉRTÉKŰ BEVÉTELEK  ÖSSZESEN</t>
  </si>
  <si>
    <t>Támogatások, támogatásértékű bevételek, kiegészítések összesen:</t>
  </si>
  <si>
    <t>Dolgozókrészére folyósított lakáskölcsön visszafizetése</t>
  </si>
  <si>
    <t>10/42</t>
  </si>
  <si>
    <t>Támogatási kölcsönök visszatérülése államháztartáson kivülről</t>
  </si>
  <si>
    <t>10/60</t>
  </si>
  <si>
    <t>TÁMOGATÁSI KÖLCSÖNÖK ÖSSZESEN</t>
  </si>
  <si>
    <t>BEVÉTELEK MINDÖSSZESEN:</t>
  </si>
  <si>
    <t>Dr. Rudas Imre                             Boros András</t>
  </si>
  <si>
    <t xml:space="preserve">  rektor                                   gazdasági főigazgató</t>
  </si>
  <si>
    <t>d./Szolgáltatási díjbevétel</t>
  </si>
  <si>
    <t>a./ Költségtérítéses hallgatók  díja</t>
  </si>
  <si>
    <t xml:space="preserve"> Márton Áron szakkolégium</t>
  </si>
  <si>
    <t>07/18</t>
  </si>
  <si>
    <t>07/22</t>
  </si>
  <si>
    <t>Beruházási célú pénzeszköz átvétel vállalkozásoktól</t>
  </si>
  <si>
    <t>Beruházási célő pénzeszközátvételek államháztartáson kivülről</t>
  </si>
  <si>
    <t xml:space="preserve">09/12 </t>
  </si>
  <si>
    <t>09/13</t>
  </si>
  <si>
    <t>TÁMOGATÁSÉRTÉKŰ MŰKÖDÉSI  BEVÉTEL ÖSSZESEN</t>
  </si>
  <si>
    <t>09/28</t>
  </si>
  <si>
    <t>Támogatásértékű beruházási bevételek</t>
  </si>
  <si>
    <t>09/42</t>
  </si>
  <si>
    <t>09/63</t>
  </si>
  <si>
    <t>Felhalmozási célu  támogatási kölcsön visszatérülése háztatásoktól</t>
  </si>
  <si>
    <t>Űrlap/Sorszám</t>
  </si>
  <si>
    <t>Részletes indoklás</t>
  </si>
  <si>
    <t>Kiadás</t>
  </si>
  <si>
    <t>(az egyes előirányzatok számítási módjának ismertetése)</t>
  </si>
  <si>
    <t>07/05</t>
  </si>
  <si>
    <t>Áru és készletértékesítés ellenértéke</t>
  </si>
  <si>
    <t>Könyv és jegyzetértékesítés</t>
  </si>
  <si>
    <t>Alapképzés</t>
  </si>
  <si>
    <t>Szakirányú továbbklépzés</t>
  </si>
  <si>
    <t>Hagyományos főiskolai képzés</t>
  </si>
  <si>
    <t>Doktori képzés</t>
  </si>
  <si>
    <t xml:space="preserve">Távoktatás </t>
  </si>
  <si>
    <t xml:space="preserve">Kooperatív képzés </t>
  </si>
  <si>
    <t xml:space="preserve">f./ Kutatási szolgáltatási bevételek </t>
  </si>
  <si>
    <t>innovácsiós  és egyéb szolgáltási munkák</t>
  </si>
  <si>
    <t>Terminus Hotel 249 fő/10hó</t>
  </si>
  <si>
    <t>153 fő/10000Ft</t>
  </si>
  <si>
    <t xml:space="preserve">PPP. Kollégium 360 fő 10 hó + 400 fő/ 4 hó </t>
  </si>
  <si>
    <t>Főiskolai büfék, italautamaták, helyiségek bérleti díja, helyiségek</t>
  </si>
  <si>
    <t>kollégiumi bérleti díj</t>
  </si>
  <si>
    <t>Szolgálati lakás térítési díja</t>
  </si>
  <si>
    <t>Telfonok magáncélu használata</t>
  </si>
  <si>
    <t>Működési céú pénzeszköz átvétel nonprofit szervektől</t>
  </si>
  <si>
    <t>07/29</t>
  </si>
  <si>
    <t>Múködésre átvett pénzeszköz vállalkozásoktól</t>
  </si>
  <si>
    <t>Különböző támogatások</t>
  </si>
  <si>
    <t>Alapítványoktól a kooperatív képzésre, különböző Ösztöndíjakra</t>
  </si>
  <si>
    <t>08/27</t>
  </si>
  <si>
    <t>Különböző pályázatok</t>
  </si>
  <si>
    <t>08/30</t>
  </si>
  <si>
    <t>Támogatásértékű bevétel központi költségvetéis szervtől</t>
  </si>
  <si>
    <t>Mesterképzés</t>
  </si>
  <si>
    <t>3=4+5</t>
  </si>
  <si>
    <t>07/32</t>
  </si>
  <si>
    <t>360 fő x 10000 Ft x 10 hó  97 %-os kihasználtság mellett</t>
  </si>
  <si>
    <t>Pannon Egyetem</t>
  </si>
  <si>
    <t xml:space="preserve">ELTE 100 fő </t>
  </si>
  <si>
    <t>Működési célú kamatbevételek államháztartáson kívülről</t>
  </si>
  <si>
    <t>07/26</t>
  </si>
  <si>
    <t>Működési célú pénzeszközátvétel  egyéb külföldi forrásból</t>
  </si>
  <si>
    <t>Erasmus és TEMPUS pályázatok</t>
  </si>
  <si>
    <t>07/24</t>
  </si>
  <si>
    <t>07/33</t>
  </si>
  <si>
    <t>Működési célú hozam- és kamatbevételek összesen:</t>
  </si>
  <si>
    <t>Működési célú pénzeszkötzátvételek államháztartáson kivülről</t>
  </si>
  <si>
    <t>Kolllégium</t>
  </si>
  <si>
    <t>07/35</t>
  </si>
  <si>
    <t>Beruházási célú pénzeszközátvétel  egyéb külföldi forrásból</t>
  </si>
  <si>
    <t>08/31</t>
  </si>
  <si>
    <t>08/40</t>
  </si>
  <si>
    <t xml:space="preserve">Felhalmozási pénzeszközátvételek államháztartáson kivülről </t>
  </si>
  <si>
    <t xml:space="preserve">09/07 </t>
  </si>
  <si>
    <t>09/21</t>
  </si>
  <si>
    <t xml:space="preserve">Támogatásértékű beruházási bevétel fejezeti kezelésű előírányzattól </t>
  </si>
  <si>
    <t>EU-s programokra és azok hazai társfinanszírozáásra</t>
  </si>
  <si>
    <t>09/16/18</t>
  </si>
  <si>
    <t>10/38</t>
  </si>
  <si>
    <t>Budapest, 2012. február 14.</t>
  </si>
  <si>
    <t xml:space="preserve">Felsőfokú szakképzés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</si>
</sst>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17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5" fillId="34" borderId="1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2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3" fontId="0" fillId="35" borderId="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0" fillId="35" borderId="11" xfId="0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9" fontId="2" fillId="36" borderId="15" xfId="0" applyNumberFormat="1" applyFont="1" applyFill="1" applyBorder="1" applyAlignment="1">
      <alignment/>
    </xf>
    <xf numFmtId="0" fontId="5" fillId="36" borderId="18" xfId="0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3" fontId="5" fillId="36" borderId="15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49" fontId="2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2"/>
  <sheetViews>
    <sheetView tabSelected="1" view="pageBreakPreview" zoomScaleSheetLayoutView="100" zoomScalePageLayoutView="0" workbookViewId="0" topLeftCell="A1">
      <selection activeCell="Q149" sqref="Q149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40.421875" style="0" customWidth="1"/>
    <col min="4" max="4" width="14.28125" style="0" customWidth="1"/>
    <col min="5" max="5" width="9.7109375" style="0" customWidth="1"/>
    <col min="6" max="6" width="14.57421875" style="0" customWidth="1"/>
    <col min="7" max="7" width="14.00390625" style="0" customWidth="1"/>
    <col min="8" max="8" width="11.00390625" style="0" customWidth="1"/>
    <col min="9" max="9" width="9.140625" style="0" hidden="1" customWidth="1"/>
  </cols>
  <sheetData>
    <row r="2" ht="13.5" thickBot="1"/>
    <row r="3" spans="2:8" ht="12.75">
      <c r="B3" s="134" t="s">
        <v>69</v>
      </c>
      <c r="C3" s="140" t="s">
        <v>70</v>
      </c>
      <c r="D3" s="140"/>
      <c r="E3" s="39"/>
      <c r="F3" s="134" t="s">
        <v>71</v>
      </c>
      <c r="G3" s="136" t="s">
        <v>0</v>
      </c>
      <c r="H3" s="138" t="s">
        <v>1</v>
      </c>
    </row>
    <row r="4" spans="2:8" ht="13.5" thickBot="1">
      <c r="B4" s="135"/>
      <c r="C4" s="141" t="s">
        <v>72</v>
      </c>
      <c r="D4" s="141"/>
      <c r="E4" s="16"/>
      <c r="F4" s="135"/>
      <c r="G4" s="137"/>
      <c r="H4" s="139"/>
    </row>
    <row r="5" spans="2:8" ht="12.75">
      <c r="B5" s="93">
        <v>1</v>
      </c>
      <c r="C5" s="144">
        <v>2</v>
      </c>
      <c r="D5" s="145"/>
      <c r="E5" s="94"/>
      <c r="F5" s="94" t="s">
        <v>101</v>
      </c>
      <c r="G5" s="93">
        <v>4</v>
      </c>
      <c r="H5" s="92">
        <v>5</v>
      </c>
    </row>
    <row r="6" spans="2:8" ht="12.75">
      <c r="B6" s="97" t="s">
        <v>73</v>
      </c>
      <c r="C6" s="123" t="s">
        <v>74</v>
      </c>
      <c r="D6" s="99"/>
      <c r="E6" s="100"/>
      <c r="F6" s="101"/>
      <c r="G6" s="102">
        <v>30000</v>
      </c>
      <c r="H6" s="101"/>
    </row>
    <row r="7" spans="2:8" ht="12.75">
      <c r="B7" s="54"/>
      <c r="C7" s="57" t="s">
        <v>75</v>
      </c>
      <c r="D7" s="47"/>
      <c r="E7" s="4"/>
      <c r="F7" s="44"/>
      <c r="G7" s="2"/>
      <c r="H7" s="2"/>
    </row>
    <row r="8" spans="2:8" ht="12.75">
      <c r="B8" s="97" t="s">
        <v>2</v>
      </c>
      <c r="C8" s="106" t="s">
        <v>3</v>
      </c>
      <c r="D8" s="99"/>
      <c r="E8" s="100"/>
      <c r="F8" s="101"/>
      <c r="G8" s="103">
        <f>SUM(E9+E19+E22+E26+E29+E31)</f>
        <v>1577100</v>
      </c>
      <c r="H8" s="101"/>
    </row>
    <row r="9" spans="2:8" ht="12.75">
      <c r="B9" s="55"/>
      <c r="C9" s="5" t="s">
        <v>55</v>
      </c>
      <c r="D9" s="3"/>
      <c r="E9" s="4">
        <v>1168000</v>
      </c>
      <c r="F9" s="44"/>
      <c r="G9" s="2"/>
      <c r="H9" s="2"/>
    </row>
    <row r="10" spans="2:8" ht="12.75">
      <c r="B10" s="44"/>
      <c r="C10" s="6" t="s">
        <v>127</v>
      </c>
      <c r="D10" s="3">
        <v>7300</v>
      </c>
      <c r="E10" s="4"/>
      <c r="F10" s="44"/>
      <c r="G10" s="2"/>
      <c r="H10" s="2"/>
    </row>
    <row r="11" spans="2:8" ht="12.75">
      <c r="B11" s="44"/>
      <c r="C11" s="27" t="s">
        <v>76</v>
      </c>
      <c r="D11" s="3">
        <v>739400</v>
      </c>
      <c r="E11" s="4"/>
      <c r="F11" s="44"/>
      <c r="G11" s="2"/>
      <c r="H11" s="2"/>
    </row>
    <row r="12" spans="2:8" ht="12.75">
      <c r="B12" s="44"/>
      <c r="C12" s="27" t="s">
        <v>100</v>
      </c>
      <c r="D12" s="3">
        <v>41200</v>
      </c>
      <c r="E12" s="4"/>
      <c r="F12" s="44"/>
      <c r="G12" s="2"/>
      <c r="H12" s="2"/>
    </row>
    <row r="13" spans="2:8" ht="12.75">
      <c r="B13" s="44"/>
      <c r="C13" s="27" t="s">
        <v>77</v>
      </c>
      <c r="D13" s="3">
        <v>66500</v>
      </c>
      <c r="E13" s="4"/>
      <c r="F13" s="44"/>
      <c r="G13" s="2"/>
      <c r="H13" s="2"/>
    </row>
    <row r="14" spans="2:8" ht="12.75">
      <c r="B14" s="44"/>
      <c r="C14" s="27" t="s">
        <v>78</v>
      </c>
      <c r="D14" s="7">
        <v>8600</v>
      </c>
      <c r="E14" s="4"/>
      <c r="F14" s="44"/>
      <c r="G14" s="2"/>
      <c r="H14" s="2"/>
    </row>
    <row r="15" spans="2:8" ht="12.75">
      <c r="B15" s="44"/>
      <c r="C15" s="27" t="s">
        <v>79</v>
      </c>
      <c r="D15" s="7">
        <v>4000</v>
      </c>
      <c r="E15" s="4"/>
      <c r="F15" s="44"/>
      <c r="G15" s="2"/>
      <c r="H15" s="2"/>
    </row>
    <row r="16" spans="2:8" ht="12.75">
      <c r="B16" s="44"/>
      <c r="C16" s="27" t="s">
        <v>80</v>
      </c>
      <c r="D16" s="7">
        <v>207000</v>
      </c>
      <c r="E16" s="4"/>
      <c r="F16" s="44"/>
      <c r="G16" s="2"/>
      <c r="H16" s="2"/>
    </row>
    <row r="17" spans="2:8" ht="12.75">
      <c r="B17" s="44"/>
      <c r="C17" s="27" t="s">
        <v>81</v>
      </c>
      <c r="D17" s="7">
        <v>94000</v>
      </c>
      <c r="E17" s="4"/>
      <c r="F17" s="44"/>
      <c r="G17" s="2"/>
      <c r="H17" s="2"/>
    </row>
    <row r="18" spans="2:8" ht="12.75">
      <c r="B18" s="44"/>
      <c r="C18" s="1"/>
      <c r="D18" s="3"/>
      <c r="E18" s="4"/>
      <c r="F18" s="44"/>
      <c r="G18" s="2"/>
      <c r="H18" s="2"/>
    </row>
    <row r="19" spans="2:8" ht="12.75">
      <c r="B19" s="55"/>
      <c r="C19" s="10" t="s">
        <v>4</v>
      </c>
      <c r="D19" s="3"/>
      <c r="E19" s="4">
        <v>125000</v>
      </c>
      <c r="F19" s="44"/>
      <c r="G19" s="2"/>
      <c r="H19" s="2"/>
    </row>
    <row r="20" spans="2:8" ht="12.75">
      <c r="B20" s="44"/>
      <c r="C20" s="1" t="s">
        <v>5</v>
      </c>
      <c r="D20" s="3"/>
      <c r="E20" s="4"/>
      <c r="F20" s="44"/>
      <c r="G20" s="2"/>
      <c r="H20" s="2"/>
    </row>
    <row r="21" spans="2:8" ht="12.75">
      <c r="B21" s="44"/>
      <c r="C21" s="11"/>
      <c r="D21" s="3"/>
      <c r="E21" s="4"/>
      <c r="F21" s="44"/>
      <c r="G21" s="2"/>
      <c r="H21" s="2"/>
    </row>
    <row r="22" spans="2:8" ht="12.75">
      <c r="B22" s="44"/>
      <c r="C22" s="12" t="s">
        <v>6</v>
      </c>
      <c r="D22" s="3"/>
      <c r="E22" s="4">
        <v>1100</v>
      </c>
      <c r="F22" s="44"/>
      <c r="G22" s="2"/>
      <c r="H22" s="2"/>
    </row>
    <row r="23" spans="2:8" ht="12.75">
      <c r="B23" s="44"/>
      <c r="C23" s="11" t="s">
        <v>7</v>
      </c>
      <c r="D23" s="3"/>
      <c r="E23" s="4"/>
      <c r="F23" s="44"/>
      <c r="G23" s="2"/>
      <c r="H23" s="2"/>
    </row>
    <row r="24" spans="2:8" ht="12.75">
      <c r="B24" s="55"/>
      <c r="C24" s="11"/>
      <c r="D24" s="3"/>
      <c r="E24" s="4"/>
      <c r="F24" s="44"/>
      <c r="G24" s="2"/>
      <c r="H24" s="2"/>
    </row>
    <row r="25" spans="2:8" ht="12.75">
      <c r="B25" s="44"/>
      <c r="C25" s="12"/>
      <c r="D25" s="3"/>
      <c r="E25" s="4"/>
      <c r="F25" s="44"/>
      <c r="G25" s="2"/>
      <c r="H25" s="2"/>
    </row>
    <row r="26" spans="2:8" ht="12.75">
      <c r="B26" s="44"/>
      <c r="C26" s="12" t="s">
        <v>82</v>
      </c>
      <c r="D26" s="3"/>
      <c r="E26" s="4">
        <v>228000</v>
      </c>
      <c r="F26" s="44"/>
      <c r="G26" s="2"/>
      <c r="H26" s="2"/>
    </row>
    <row r="27" spans="2:8" ht="12.75">
      <c r="B27" s="44"/>
      <c r="C27" s="13" t="s">
        <v>83</v>
      </c>
      <c r="D27" s="3"/>
      <c r="E27" s="4"/>
      <c r="F27" s="44"/>
      <c r="G27" s="2"/>
      <c r="H27" s="2"/>
    </row>
    <row r="28" spans="2:8" ht="12.75">
      <c r="B28" s="44"/>
      <c r="C28" s="13"/>
      <c r="D28" s="3"/>
      <c r="E28" s="4"/>
      <c r="F28" s="44"/>
      <c r="G28" s="2"/>
      <c r="H28" s="2"/>
    </row>
    <row r="29" spans="2:8" ht="12.75">
      <c r="B29" s="44"/>
      <c r="C29" s="12" t="s">
        <v>8</v>
      </c>
      <c r="D29" s="3"/>
      <c r="E29" s="4">
        <v>40000</v>
      </c>
      <c r="F29" s="44"/>
      <c r="G29" s="2"/>
      <c r="H29" s="2"/>
    </row>
    <row r="30" spans="2:8" ht="12.75">
      <c r="B30" s="44"/>
      <c r="C30" s="12"/>
      <c r="D30" s="3"/>
      <c r="E30" s="4"/>
      <c r="F30" s="44"/>
      <c r="G30" s="2"/>
      <c r="H30" s="2"/>
    </row>
    <row r="31" spans="2:8" ht="12.75">
      <c r="B31" s="44"/>
      <c r="C31" s="12" t="s">
        <v>9</v>
      </c>
      <c r="D31" s="3"/>
      <c r="E31" s="4">
        <v>15000</v>
      </c>
      <c r="F31" s="44"/>
      <c r="G31" s="2"/>
      <c r="H31" s="2"/>
    </row>
    <row r="32" spans="2:8" ht="12.75">
      <c r="B32" s="44"/>
      <c r="C32" s="13"/>
      <c r="D32" s="3"/>
      <c r="E32" s="4"/>
      <c r="F32" s="44"/>
      <c r="G32" s="2"/>
      <c r="H32" s="2"/>
    </row>
    <row r="33" spans="2:8" ht="12.75">
      <c r="B33" s="101"/>
      <c r="C33" s="104" t="s">
        <v>10</v>
      </c>
      <c r="D33" s="99"/>
      <c r="E33" s="100"/>
      <c r="F33" s="101"/>
      <c r="G33" s="103">
        <v>300</v>
      </c>
      <c r="H33" s="101"/>
    </row>
    <row r="34" spans="2:8" ht="13.5" thickBot="1">
      <c r="B34" s="71"/>
      <c r="C34" s="58" t="s">
        <v>11</v>
      </c>
      <c r="D34" s="43"/>
      <c r="E34" s="41"/>
      <c r="F34" s="59"/>
      <c r="G34" s="42"/>
      <c r="H34" s="42"/>
    </row>
    <row r="35" spans="1:9" ht="13.5" thickBot="1">
      <c r="A35" s="28"/>
      <c r="B35" s="81"/>
      <c r="C35" s="52"/>
      <c r="D35" s="3"/>
      <c r="E35" s="3"/>
      <c r="F35" s="28"/>
      <c r="G35" s="8"/>
      <c r="H35" s="8"/>
      <c r="I35" s="28"/>
    </row>
    <row r="36" spans="2:8" ht="12.75">
      <c r="B36" s="142" t="s">
        <v>69</v>
      </c>
      <c r="C36" s="140" t="s">
        <v>70</v>
      </c>
      <c r="D36" s="140"/>
      <c r="E36" s="39"/>
      <c r="F36" s="134" t="s">
        <v>71</v>
      </c>
      <c r="G36" s="136" t="s">
        <v>0</v>
      </c>
      <c r="H36" s="138" t="s">
        <v>1</v>
      </c>
    </row>
    <row r="37" spans="2:8" ht="13.5" thickBot="1">
      <c r="B37" s="143"/>
      <c r="C37" s="141" t="s">
        <v>72</v>
      </c>
      <c r="D37" s="141"/>
      <c r="E37" s="16"/>
      <c r="F37" s="135"/>
      <c r="G37" s="137"/>
      <c r="H37" s="139"/>
    </row>
    <row r="38" spans="2:8" ht="13.5" thickBot="1">
      <c r="B38" s="124">
        <v>1</v>
      </c>
      <c r="C38" s="146">
        <v>2</v>
      </c>
      <c r="D38" s="147"/>
      <c r="E38" s="96"/>
      <c r="F38" s="96" t="s">
        <v>101</v>
      </c>
      <c r="G38" s="95">
        <v>4</v>
      </c>
      <c r="H38" s="90">
        <v>5</v>
      </c>
    </row>
    <row r="39" spans="2:8" ht="12.75">
      <c r="B39" s="116"/>
      <c r="C39" s="13"/>
      <c r="D39" s="3"/>
      <c r="E39" s="4"/>
      <c r="F39" s="44"/>
      <c r="G39" s="2"/>
      <c r="H39" s="45"/>
    </row>
    <row r="40" spans="2:8" ht="12.75">
      <c r="B40" s="97" t="s">
        <v>12</v>
      </c>
      <c r="C40" s="104" t="s">
        <v>13</v>
      </c>
      <c r="D40" s="99"/>
      <c r="E40" s="100"/>
      <c r="F40" s="101"/>
      <c r="G40" s="103">
        <f>SUM(E41+E42+E43+E44+E45)</f>
        <v>65500</v>
      </c>
      <c r="H40" s="101"/>
    </row>
    <row r="41" spans="2:8" ht="12.75">
      <c r="B41" s="65"/>
      <c r="C41" s="27" t="s">
        <v>87</v>
      </c>
      <c r="D41" s="3"/>
      <c r="E41" s="4">
        <v>40000</v>
      </c>
      <c r="F41" s="44"/>
      <c r="G41" s="2"/>
      <c r="H41" s="2"/>
    </row>
    <row r="42" spans="2:8" ht="12.75">
      <c r="B42" s="65"/>
      <c r="C42" s="1" t="s">
        <v>14</v>
      </c>
      <c r="D42" s="3"/>
      <c r="E42" s="4">
        <v>2000</v>
      </c>
      <c r="F42" s="44"/>
      <c r="G42" s="2"/>
      <c r="H42" s="2"/>
    </row>
    <row r="43" spans="2:8" ht="12.75">
      <c r="B43" s="65"/>
      <c r="C43" s="1" t="s">
        <v>15</v>
      </c>
      <c r="D43" s="3"/>
      <c r="E43" s="4">
        <v>22000</v>
      </c>
      <c r="F43" s="44"/>
      <c r="G43" s="2"/>
      <c r="H43" s="2"/>
    </row>
    <row r="44" spans="2:8" ht="12.75">
      <c r="B44" s="65"/>
      <c r="C44" s="13" t="s">
        <v>88</v>
      </c>
      <c r="D44" s="3"/>
      <c r="E44" s="4">
        <v>1500</v>
      </c>
      <c r="F44" s="44"/>
      <c r="G44" s="2"/>
      <c r="H44" s="2"/>
    </row>
    <row r="45" spans="2:8" ht="12.75">
      <c r="B45" s="65"/>
      <c r="C45" s="13"/>
      <c r="D45" s="3"/>
      <c r="E45" s="4"/>
      <c r="F45" s="44"/>
      <c r="G45" s="2"/>
      <c r="H45" s="2"/>
    </row>
    <row r="46" spans="2:8" ht="12.75">
      <c r="B46" s="97" t="s">
        <v>16</v>
      </c>
      <c r="C46" s="104" t="s">
        <v>17</v>
      </c>
      <c r="D46" s="99"/>
      <c r="E46" s="100"/>
      <c r="F46" s="101"/>
      <c r="G46" s="103">
        <f>SUM(E48+E50+E51+E52+E56+E58+E61+E62)</f>
        <v>320600</v>
      </c>
      <c r="H46" s="101"/>
    </row>
    <row r="47" spans="2:8" ht="12.75">
      <c r="B47" s="44"/>
      <c r="C47" s="12"/>
      <c r="D47" s="3"/>
      <c r="E47" s="4"/>
      <c r="F47" s="44"/>
      <c r="G47" s="2"/>
      <c r="H47" s="2"/>
    </row>
    <row r="48" spans="2:8" ht="12.75">
      <c r="B48" s="44"/>
      <c r="C48" s="5" t="s">
        <v>18</v>
      </c>
      <c r="D48" s="3"/>
      <c r="E48" s="4">
        <v>35000</v>
      </c>
      <c r="F48" s="44"/>
      <c r="G48" s="2"/>
      <c r="H48" s="2"/>
    </row>
    <row r="49" spans="2:8" ht="12.75">
      <c r="B49" s="44"/>
      <c r="C49" s="14" t="s">
        <v>103</v>
      </c>
      <c r="D49" s="3"/>
      <c r="E49" s="4"/>
      <c r="F49" s="44"/>
      <c r="G49" s="2"/>
      <c r="H49" s="2"/>
    </row>
    <row r="50" spans="2:8" ht="12.75">
      <c r="B50" s="44"/>
      <c r="C50" s="1" t="s">
        <v>104</v>
      </c>
      <c r="D50" s="3"/>
      <c r="E50" s="4">
        <v>5600</v>
      </c>
      <c r="F50" s="44"/>
      <c r="G50" s="2"/>
      <c r="H50" s="2"/>
    </row>
    <row r="51" spans="2:8" ht="12.75">
      <c r="B51" s="44"/>
      <c r="C51" s="5" t="s">
        <v>19</v>
      </c>
      <c r="D51" s="3"/>
      <c r="E51" s="4">
        <v>49000</v>
      </c>
      <c r="F51" s="44"/>
      <c r="G51" s="2"/>
      <c r="H51" s="2"/>
    </row>
    <row r="52" spans="2:8" ht="12.75">
      <c r="B52" s="44"/>
      <c r="C52" s="13" t="s">
        <v>84</v>
      </c>
      <c r="D52" s="3"/>
      <c r="E52" s="4"/>
      <c r="F52" s="44"/>
      <c r="G52" s="2"/>
      <c r="H52" s="2"/>
    </row>
    <row r="53" spans="2:8" ht="12.75">
      <c r="B53" s="44"/>
      <c r="C53" s="11" t="s">
        <v>56</v>
      </c>
      <c r="D53" s="3"/>
      <c r="E53" s="4"/>
      <c r="F53" s="44"/>
      <c r="G53" s="2"/>
      <c r="H53" s="2"/>
    </row>
    <row r="54" spans="2:8" ht="12.75">
      <c r="B54" s="44"/>
      <c r="C54" s="13" t="s">
        <v>85</v>
      </c>
      <c r="D54" s="3"/>
      <c r="E54" s="4"/>
      <c r="F54" s="44"/>
      <c r="G54" s="2"/>
      <c r="H54" s="2"/>
    </row>
    <row r="55" spans="2:8" ht="12.75">
      <c r="B55" s="44"/>
      <c r="C55" s="13" t="s">
        <v>105</v>
      </c>
      <c r="D55" s="3"/>
      <c r="E55" s="4"/>
      <c r="F55" s="44"/>
      <c r="G55" s="2"/>
      <c r="H55" s="2"/>
    </row>
    <row r="56" spans="2:8" ht="12.75">
      <c r="B56" s="44"/>
      <c r="C56" s="13" t="s">
        <v>86</v>
      </c>
      <c r="D56" s="3"/>
      <c r="E56" s="4">
        <v>68500</v>
      </c>
      <c r="F56" s="44"/>
      <c r="G56" s="2"/>
      <c r="H56" s="2"/>
    </row>
    <row r="57" spans="2:8" ht="12.75">
      <c r="B57" s="44"/>
      <c r="C57" s="11"/>
      <c r="D57" s="3"/>
      <c r="E57" s="4"/>
      <c r="F57" s="44"/>
      <c r="G57" s="2"/>
      <c r="H57" s="2"/>
    </row>
    <row r="58" spans="2:8" ht="12.75">
      <c r="B58" s="44"/>
      <c r="C58" s="5" t="s">
        <v>54</v>
      </c>
      <c r="D58" s="8"/>
      <c r="E58" s="9">
        <v>150000</v>
      </c>
      <c r="F58" s="44"/>
      <c r="G58" s="2"/>
      <c r="H58" s="2"/>
    </row>
    <row r="59" spans="2:8" ht="12.75">
      <c r="B59" s="44"/>
      <c r="C59" s="6" t="s">
        <v>20</v>
      </c>
      <c r="D59" s="8"/>
      <c r="E59" s="9"/>
      <c r="F59" s="44"/>
      <c r="G59" s="2"/>
      <c r="H59" s="2"/>
    </row>
    <row r="60" spans="2:8" ht="12.75">
      <c r="B60" s="44"/>
      <c r="C60" s="6" t="s">
        <v>21</v>
      </c>
      <c r="D60" s="8"/>
      <c r="E60" s="9"/>
      <c r="F60" s="44"/>
      <c r="G60" s="2"/>
      <c r="H60" s="2"/>
    </row>
    <row r="61" spans="2:8" ht="12.75">
      <c r="B61" s="44"/>
      <c r="C61" s="6" t="s">
        <v>114</v>
      </c>
      <c r="D61" s="8"/>
      <c r="E61" s="9">
        <v>2500</v>
      </c>
      <c r="F61" s="44"/>
      <c r="G61" s="2"/>
      <c r="H61" s="2"/>
    </row>
    <row r="62" spans="2:8" ht="12.75">
      <c r="B62" s="44"/>
      <c r="C62" s="5" t="s">
        <v>22</v>
      </c>
      <c r="D62" s="8"/>
      <c r="E62" s="9">
        <v>10000</v>
      </c>
      <c r="F62" s="44"/>
      <c r="G62" s="2"/>
      <c r="H62" s="2"/>
    </row>
    <row r="63" spans="2:8" ht="12.75">
      <c r="B63" s="44"/>
      <c r="C63" s="5"/>
      <c r="D63" s="8"/>
      <c r="E63" s="9"/>
      <c r="F63" s="44"/>
      <c r="G63" s="2"/>
      <c r="H63" s="2"/>
    </row>
    <row r="64" spans="2:8" ht="12.75">
      <c r="B64" s="97" t="s">
        <v>23</v>
      </c>
      <c r="C64" s="105" t="s">
        <v>24</v>
      </c>
      <c r="D64" s="99"/>
      <c r="E64" s="100"/>
      <c r="F64" s="101"/>
      <c r="G64" s="102">
        <f>SUM(E65+E66+E67)</f>
        <v>5500</v>
      </c>
      <c r="H64" s="101"/>
    </row>
    <row r="65" spans="2:8" ht="12.75">
      <c r="B65" s="65"/>
      <c r="C65" s="1" t="s">
        <v>25</v>
      </c>
      <c r="D65" s="3"/>
      <c r="E65" s="9">
        <v>4000</v>
      </c>
      <c r="F65" s="44"/>
      <c r="G65" s="2"/>
      <c r="H65" s="2"/>
    </row>
    <row r="66" spans="2:8" ht="12.75">
      <c r="B66" s="65"/>
      <c r="C66" s="1" t="s">
        <v>89</v>
      </c>
      <c r="D66" s="3"/>
      <c r="E66" s="9">
        <v>1000</v>
      </c>
      <c r="F66" s="44"/>
      <c r="G66" s="2"/>
      <c r="H66" s="2"/>
    </row>
    <row r="67" spans="2:8" ht="12.75">
      <c r="B67" s="65"/>
      <c r="C67" s="1" t="s">
        <v>90</v>
      </c>
      <c r="D67" s="3"/>
      <c r="E67" s="9">
        <v>500</v>
      </c>
      <c r="F67" s="44"/>
      <c r="G67" s="2"/>
      <c r="H67" s="2"/>
    </row>
    <row r="68" spans="2:8" ht="12.75">
      <c r="B68" s="65"/>
      <c r="C68" s="1"/>
      <c r="D68" s="3"/>
      <c r="E68" s="9"/>
      <c r="F68" s="44"/>
      <c r="G68" s="2"/>
      <c r="H68" s="2"/>
    </row>
    <row r="69" spans="2:8" s="32" customFormat="1" ht="12" customHeight="1" thickBot="1">
      <c r="B69" s="127" t="s">
        <v>26</v>
      </c>
      <c r="C69" s="128" t="s">
        <v>10</v>
      </c>
      <c r="D69" s="129"/>
      <c r="E69" s="130"/>
      <c r="F69" s="131"/>
      <c r="G69" s="132">
        <v>1990000</v>
      </c>
      <c r="H69" s="131"/>
    </row>
    <row r="70" spans="1:9" s="75" customFormat="1" ht="12.75">
      <c r="A70" s="62"/>
      <c r="B70" s="62"/>
      <c r="C70" s="62"/>
      <c r="D70" s="60"/>
      <c r="E70" s="60"/>
      <c r="F70" s="62"/>
      <c r="G70" s="80"/>
      <c r="H70" s="80"/>
      <c r="I70" s="62"/>
    </row>
    <row r="71" spans="1:9" s="75" customFormat="1" ht="12.75">
      <c r="A71" s="62"/>
      <c r="B71" s="62"/>
      <c r="C71" s="62"/>
      <c r="D71" s="60"/>
      <c r="E71" s="60"/>
      <c r="F71" s="62"/>
      <c r="G71" s="80"/>
      <c r="H71" s="80"/>
      <c r="I71" s="62"/>
    </row>
    <row r="72" spans="1:9" s="75" customFormat="1" ht="12.75">
      <c r="A72" s="62"/>
      <c r="B72" s="62"/>
      <c r="C72" s="62"/>
      <c r="D72" s="60"/>
      <c r="E72" s="60"/>
      <c r="F72" s="62"/>
      <c r="G72" s="80"/>
      <c r="H72" s="80"/>
      <c r="I72" s="62"/>
    </row>
    <row r="73" spans="1:8" ht="13.5" thickBot="1">
      <c r="A73" s="28"/>
      <c r="B73" s="62"/>
      <c r="C73" s="62"/>
      <c r="D73" s="60"/>
      <c r="E73" s="60"/>
      <c r="F73" s="62"/>
      <c r="G73" s="80"/>
      <c r="H73" s="80"/>
    </row>
    <row r="74" spans="2:8" ht="12.75">
      <c r="B74" s="134" t="s">
        <v>69</v>
      </c>
      <c r="C74" s="140" t="s">
        <v>70</v>
      </c>
      <c r="D74" s="140"/>
      <c r="E74" s="39"/>
      <c r="F74" s="134" t="s">
        <v>71</v>
      </c>
      <c r="G74" s="136" t="s">
        <v>0</v>
      </c>
      <c r="H74" s="138" t="s">
        <v>1</v>
      </c>
    </row>
    <row r="75" spans="2:8" ht="13.5" thickBot="1">
      <c r="B75" s="135"/>
      <c r="C75" s="141" t="s">
        <v>72</v>
      </c>
      <c r="D75" s="141"/>
      <c r="E75" s="16"/>
      <c r="F75" s="135"/>
      <c r="G75" s="137"/>
      <c r="H75" s="139"/>
    </row>
    <row r="76" spans="2:8" ht="13.5" thickBot="1">
      <c r="B76" s="95">
        <v>1</v>
      </c>
      <c r="C76" s="146">
        <v>2</v>
      </c>
      <c r="D76" s="147"/>
      <c r="E76" s="96"/>
      <c r="F76" s="95" t="s">
        <v>101</v>
      </c>
      <c r="G76" s="95">
        <v>4</v>
      </c>
      <c r="H76" s="90">
        <v>5</v>
      </c>
    </row>
    <row r="77" spans="2:8" ht="12.75">
      <c r="B77" s="65"/>
      <c r="C77" s="1"/>
      <c r="D77" s="3"/>
      <c r="E77" s="4"/>
      <c r="F77" s="44"/>
      <c r="G77" s="2"/>
      <c r="H77" s="2"/>
    </row>
    <row r="78" spans="2:8" ht="12.75">
      <c r="B78" s="78" t="s">
        <v>27</v>
      </c>
      <c r="C78" s="1" t="s">
        <v>28</v>
      </c>
      <c r="D78" s="3"/>
      <c r="E78" s="4"/>
      <c r="F78" s="44"/>
      <c r="G78" s="2">
        <v>20000</v>
      </c>
      <c r="H78" s="2"/>
    </row>
    <row r="79" spans="2:8" ht="12.75">
      <c r="B79" s="78"/>
      <c r="C79" s="15"/>
      <c r="D79" s="16"/>
      <c r="E79" s="17"/>
      <c r="F79" s="44"/>
      <c r="G79" s="18"/>
      <c r="H79" s="2"/>
    </row>
    <row r="80" spans="2:8" ht="12.75">
      <c r="B80" s="78" t="s">
        <v>57</v>
      </c>
      <c r="C80" s="6" t="s">
        <v>29</v>
      </c>
      <c r="D80" s="16"/>
      <c r="E80" s="17"/>
      <c r="F80" s="44"/>
      <c r="G80" s="2">
        <v>71000</v>
      </c>
      <c r="H80" s="2"/>
    </row>
    <row r="81" spans="2:8" ht="12.75">
      <c r="B81" s="65"/>
      <c r="C81" s="15"/>
      <c r="D81" s="3"/>
      <c r="E81" s="17"/>
      <c r="F81" s="44"/>
      <c r="G81" s="18"/>
      <c r="H81" s="2"/>
    </row>
    <row r="82" spans="2:8" s="32" customFormat="1" ht="12.75">
      <c r="B82" s="97" t="s">
        <v>31</v>
      </c>
      <c r="C82" s="125" t="s">
        <v>30</v>
      </c>
      <c r="D82" s="99"/>
      <c r="E82" s="107"/>
      <c r="F82" s="101"/>
      <c r="G82" s="103">
        <f>SUM(G78:G81)</f>
        <v>91000</v>
      </c>
      <c r="H82" s="103"/>
    </row>
    <row r="83" spans="2:8" ht="12.75">
      <c r="B83" s="65"/>
      <c r="C83" s="6"/>
      <c r="D83" s="3"/>
      <c r="E83" s="4"/>
      <c r="F83" s="44"/>
      <c r="G83" s="2"/>
      <c r="H83" s="2"/>
    </row>
    <row r="84" spans="2:8" ht="12.75">
      <c r="B84" s="78" t="s">
        <v>58</v>
      </c>
      <c r="C84" s="27" t="s">
        <v>106</v>
      </c>
      <c r="D84" s="29"/>
      <c r="E84" s="30"/>
      <c r="F84" s="44"/>
      <c r="G84" s="2">
        <v>100000</v>
      </c>
      <c r="H84" s="2"/>
    </row>
    <row r="85" spans="2:8" ht="12.75">
      <c r="B85" s="65"/>
      <c r="C85" s="27" t="s">
        <v>32</v>
      </c>
      <c r="D85" s="29"/>
      <c r="E85" s="30"/>
      <c r="F85" s="44"/>
      <c r="G85" s="2"/>
      <c r="H85" s="2"/>
    </row>
    <row r="86" spans="1:8" ht="12.75">
      <c r="A86" s="28"/>
      <c r="B86" s="65"/>
      <c r="D86" s="29"/>
      <c r="E86" s="30"/>
      <c r="F86" s="44"/>
      <c r="G86" s="2"/>
      <c r="H86" s="2"/>
    </row>
    <row r="87" spans="1:8" ht="12.75">
      <c r="A87" s="28"/>
      <c r="B87" s="65"/>
      <c r="C87" s="1"/>
      <c r="D87" s="3"/>
      <c r="E87" s="4"/>
      <c r="F87" s="44"/>
      <c r="G87" s="2"/>
      <c r="H87" s="2"/>
    </row>
    <row r="88" spans="1:8" s="32" customFormat="1" ht="12.75">
      <c r="A88" s="62"/>
      <c r="B88" s="97" t="s">
        <v>110</v>
      </c>
      <c r="C88" s="106" t="s">
        <v>112</v>
      </c>
      <c r="D88" s="99"/>
      <c r="E88" s="100"/>
      <c r="F88" s="101"/>
      <c r="G88" s="102">
        <f>SUM(G84:G86)</f>
        <v>100000</v>
      </c>
      <c r="H88" s="103"/>
    </row>
    <row r="89" spans="1:8" ht="12.75">
      <c r="A89" s="28"/>
      <c r="B89" s="65"/>
      <c r="C89" s="1"/>
      <c r="D89" s="3"/>
      <c r="E89" s="4"/>
      <c r="F89" s="44"/>
      <c r="G89" s="2"/>
      <c r="H89" s="2"/>
    </row>
    <row r="90" spans="2:8" ht="15.75" customHeight="1">
      <c r="B90" s="78" t="s">
        <v>107</v>
      </c>
      <c r="C90" s="10" t="s">
        <v>91</v>
      </c>
      <c r="D90" s="3"/>
      <c r="E90" s="4"/>
      <c r="F90" s="44"/>
      <c r="G90" s="2">
        <v>110000</v>
      </c>
      <c r="H90" s="2"/>
    </row>
    <row r="91" spans="2:8" ht="12.75">
      <c r="B91" s="78"/>
      <c r="C91" s="27" t="s">
        <v>95</v>
      </c>
      <c r="D91" s="3"/>
      <c r="E91" s="4"/>
      <c r="F91" s="44"/>
      <c r="G91" s="2"/>
      <c r="H91" s="2"/>
    </row>
    <row r="92" spans="2:8" ht="12.75">
      <c r="B92" s="78"/>
      <c r="C92" s="1"/>
      <c r="D92" s="3"/>
      <c r="E92" s="4"/>
      <c r="F92" s="44"/>
      <c r="G92" s="2"/>
      <c r="H92" s="2"/>
    </row>
    <row r="93" spans="2:8" ht="12.75">
      <c r="B93" s="78" t="s">
        <v>92</v>
      </c>
      <c r="C93" s="10" t="s">
        <v>93</v>
      </c>
      <c r="D93" s="3"/>
      <c r="E93" s="4"/>
      <c r="F93" s="44"/>
      <c r="G93" s="2">
        <v>30000</v>
      </c>
      <c r="H93" s="2"/>
    </row>
    <row r="94" spans="2:8" ht="12.75">
      <c r="B94" s="78"/>
      <c r="C94" s="27" t="s">
        <v>94</v>
      </c>
      <c r="D94" s="3"/>
      <c r="E94" s="4"/>
      <c r="F94" s="44"/>
      <c r="G94" s="2"/>
      <c r="H94" s="2"/>
    </row>
    <row r="95" spans="2:8" ht="12.75">
      <c r="B95" s="65"/>
      <c r="C95" s="1"/>
      <c r="D95" s="3"/>
      <c r="E95" s="4"/>
      <c r="F95" s="44"/>
      <c r="G95" s="2"/>
      <c r="H95" s="2"/>
    </row>
    <row r="96" spans="2:8" ht="12.75">
      <c r="B96" s="78" t="s">
        <v>102</v>
      </c>
      <c r="C96" s="10" t="s">
        <v>108</v>
      </c>
      <c r="D96" s="3"/>
      <c r="E96" s="4"/>
      <c r="F96" s="44"/>
      <c r="G96" s="2">
        <v>10000</v>
      </c>
      <c r="H96" s="2"/>
    </row>
    <row r="97" spans="2:8" ht="12.75">
      <c r="B97" s="78"/>
      <c r="C97" s="27" t="s">
        <v>109</v>
      </c>
      <c r="D97" s="3"/>
      <c r="E97" s="4"/>
      <c r="F97" s="44"/>
      <c r="G97" s="2"/>
      <c r="H97" s="2"/>
    </row>
    <row r="98" spans="2:8" ht="12.75">
      <c r="B98" s="65"/>
      <c r="C98" s="1"/>
      <c r="D98" s="3"/>
      <c r="E98" s="4"/>
      <c r="F98" s="44"/>
      <c r="G98" s="2"/>
      <c r="H98" s="2"/>
    </row>
    <row r="99" spans="2:8" s="32" customFormat="1" ht="25.5">
      <c r="B99" s="97" t="s">
        <v>111</v>
      </c>
      <c r="C99" s="98" t="s">
        <v>113</v>
      </c>
      <c r="D99" s="99"/>
      <c r="E99" s="100"/>
      <c r="F99" s="101"/>
      <c r="G99" s="102">
        <f>SUM(G90:G98)</f>
        <v>150000</v>
      </c>
      <c r="H99" s="103"/>
    </row>
    <row r="100" spans="2:8" ht="12.75">
      <c r="B100" s="65"/>
      <c r="C100" s="117"/>
      <c r="D100" s="60"/>
      <c r="E100" s="63"/>
      <c r="F100" s="65"/>
      <c r="G100" s="118"/>
      <c r="H100" s="118"/>
    </row>
    <row r="101" spans="2:8" s="32" customFormat="1" ht="15.75" customHeight="1">
      <c r="B101" s="119" t="s">
        <v>115</v>
      </c>
      <c r="C101" s="66" t="s">
        <v>33</v>
      </c>
      <c r="D101" s="67"/>
      <c r="E101" s="68"/>
      <c r="F101" s="85"/>
      <c r="G101" s="69">
        <f>SUM(G69+G82+G88+G99)</f>
        <v>2331000</v>
      </c>
      <c r="H101" s="70"/>
    </row>
    <row r="102" spans="2:8" s="32" customFormat="1" ht="15.75" customHeight="1" thickBot="1">
      <c r="B102" s="79"/>
      <c r="C102" s="84"/>
      <c r="D102" s="72"/>
      <c r="E102" s="73"/>
      <c r="F102" s="71"/>
      <c r="G102" s="86"/>
      <c r="H102" s="74"/>
    </row>
    <row r="103" spans="1:8" s="32" customFormat="1" ht="15.75" customHeight="1">
      <c r="A103" s="33"/>
      <c r="B103" s="81"/>
      <c r="C103" s="82"/>
      <c r="D103" s="60"/>
      <c r="E103" s="60"/>
      <c r="F103" s="62"/>
      <c r="G103" s="83"/>
      <c r="H103" s="80"/>
    </row>
    <row r="104" spans="1:8" s="32" customFormat="1" ht="15.75" customHeight="1">
      <c r="A104" s="33"/>
      <c r="B104" s="81"/>
      <c r="C104" s="82"/>
      <c r="D104" s="60"/>
      <c r="E104" s="60"/>
      <c r="F104" s="62"/>
      <c r="G104" s="83"/>
      <c r="H104" s="80"/>
    </row>
    <row r="105" spans="1:9" s="32" customFormat="1" ht="15.75" customHeight="1" thickBot="1">
      <c r="A105" s="33"/>
      <c r="B105" s="81"/>
      <c r="C105" s="82"/>
      <c r="D105" s="60"/>
      <c r="E105" s="60"/>
      <c r="F105" s="62"/>
      <c r="G105" s="83"/>
      <c r="H105" s="80"/>
      <c r="I105" s="33"/>
    </row>
    <row r="106" spans="2:8" s="32" customFormat="1" ht="15.75" customHeight="1">
      <c r="B106" s="134" t="s">
        <v>69</v>
      </c>
      <c r="C106" s="140" t="s">
        <v>70</v>
      </c>
      <c r="D106" s="140"/>
      <c r="E106" s="39"/>
      <c r="F106" s="134" t="s">
        <v>71</v>
      </c>
      <c r="G106" s="136" t="s">
        <v>0</v>
      </c>
      <c r="H106" s="138" t="s">
        <v>1</v>
      </c>
    </row>
    <row r="107" spans="2:8" s="32" customFormat="1" ht="15.75" customHeight="1" thickBot="1">
      <c r="B107" s="135"/>
      <c r="C107" s="141" t="s">
        <v>72</v>
      </c>
      <c r="D107" s="141"/>
      <c r="E107" s="16"/>
      <c r="F107" s="135"/>
      <c r="G107" s="137"/>
      <c r="H107" s="139"/>
    </row>
    <row r="108" spans="2:8" s="32" customFormat="1" ht="15.75" customHeight="1" thickBot="1">
      <c r="B108" s="95">
        <v>1</v>
      </c>
      <c r="C108" s="146">
        <v>2</v>
      </c>
      <c r="D108" s="147"/>
      <c r="E108" s="96"/>
      <c r="F108" s="95" t="s">
        <v>101</v>
      </c>
      <c r="G108" s="95">
        <v>4</v>
      </c>
      <c r="H108" s="91">
        <v>5</v>
      </c>
    </row>
    <row r="109" spans="2:8" ht="12.75">
      <c r="B109" s="116" t="s">
        <v>96</v>
      </c>
      <c r="C109" s="10" t="s">
        <v>59</v>
      </c>
      <c r="D109" s="3"/>
      <c r="E109" s="4"/>
      <c r="F109" s="44"/>
      <c r="G109" s="2">
        <v>160000</v>
      </c>
      <c r="H109" s="53"/>
    </row>
    <row r="110" spans="2:8" ht="12.75">
      <c r="B110" s="120"/>
      <c r="C110" s="1" t="s">
        <v>34</v>
      </c>
      <c r="D110" s="3"/>
      <c r="E110" s="4"/>
      <c r="F110" s="44"/>
      <c r="G110" s="2"/>
      <c r="H110" s="53"/>
    </row>
    <row r="111" spans="2:8" ht="12.75">
      <c r="B111" s="120"/>
      <c r="C111" s="1"/>
      <c r="D111" s="3"/>
      <c r="E111" s="4"/>
      <c r="F111" s="44"/>
      <c r="G111" s="2"/>
      <c r="H111" s="53"/>
    </row>
    <row r="112" spans="2:8" ht="12.75">
      <c r="B112" s="78" t="s">
        <v>98</v>
      </c>
      <c r="C112" s="10" t="s">
        <v>116</v>
      </c>
      <c r="D112" s="3"/>
      <c r="E112" s="4"/>
      <c r="F112" s="44"/>
      <c r="G112" s="2">
        <v>60000</v>
      </c>
      <c r="H112" s="53"/>
    </row>
    <row r="113" spans="2:8" ht="12.75">
      <c r="B113" s="120"/>
      <c r="C113" s="27" t="s">
        <v>97</v>
      </c>
      <c r="D113" s="3"/>
      <c r="E113" s="4"/>
      <c r="F113" s="44"/>
      <c r="G113" s="2"/>
      <c r="H113" s="53"/>
    </row>
    <row r="114" spans="2:8" ht="12.75">
      <c r="B114" s="65"/>
      <c r="C114" s="1"/>
      <c r="D114" s="28"/>
      <c r="E114" s="40"/>
      <c r="F114" s="44"/>
      <c r="G114" s="44"/>
      <c r="H114" s="53"/>
    </row>
    <row r="115" spans="2:8" s="32" customFormat="1" ht="12.75">
      <c r="B115" s="97" t="s">
        <v>117</v>
      </c>
      <c r="C115" s="106" t="s">
        <v>60</v>
      </c>
      <c r="D115" s="99"/>
      <c r="E115" s="100"/>
      <c r="F115" s="101"/>
      <c r="G115" s="102">
        <f>SUM(G109:G112)</f>
        <v>220000</v>
      </c>
      <c r="H115" s="107"/>
    </row>
    <row r="116" spans="2:8" ht="12.75">
      <c r="B116" s="56"/>
      <c r="C116" s="10"/>
      <c r="D116" s="3"/>
      <c r="E116" s="4"/>
      <c r="F116" s="44"/>
      <c r="G116" s="19"/>
      <c r="H116" s="53"/>
    </row>
    <row r="117" spans="2:8" s="32" customFormat="1" ht="12.75">
      <c r="B117" s="97" t="s">
        <v>118</v>
      </c>
      <c r="C117" s="106" t="s">
        <v>119</v>
      </c>
      <c r="D117" s="115"/>
      <c r="E117" s="100"/>
      <c r="F117" s="101"/>
      <c r="G117" s="102">
        <f>SUM(G115)</f>
        <v>220000</v>
      </c>
      <c r="H117" s="107"/>
    </row>
    <row r="118" spans="2:8" ht="12.75">
      <c r="B118" s="120"/>
      <c r="C118" s="10"/>
      <c r="D118" s="60"/>
      <c r="E118" s="4"/>
      <c r="F118" s="44"/>
      <c r="G118" s="19"/>
      <c r="H118" s="53"/>
    </row>
    <row r="119" spans="2:8" ht="12.75">
      <c r="B119" s="55" t="s">
        <v>35</v>
      </c>
      <c r="C119" s="20" t="s">
        <v>36</v>
      </c>
      <c r="D119" s="21"/>
      <c r="E119" s="22"/>
      <c r="F119" s="44"/>
      <c r="G119" s="18">
        <v>4295900</v>
      </c>
      <c r="H119" s="53"/>
    </row>
    <row r="120" spans="2:8" ht="12.75">
      <c r="B120" s="55" t="s">
        <v>37</v>
      </c>
      <c r="C120" s="20" t="s">
        <v>38</v>
      </c>
      <c r="D120" s="21"/>
      <c r="E120" s="22"/>
      <c r="F120" s="44"/>
      <c r="G120" s="18">
        <v>28200</v>
      </c>
      <c r="H120" s="53"/>
    </row>
    <row r="121" spans="2:8" ht="12.75">
      <c r="B121" s="55"/>
      <c r="C121" s="6"/>
      <c r="D121" s="3"/>
      <c r="E121" s="4"/>
      <c r="F121" s="44"/>
      <c r="G121" s="2"/>
      <c r="H121" s="53"/>
    </row>
    <row r="122" spans="2:8" s="32" customFormat="1" ht="12" customHeight="1">
      <c r="B122" s="97" t="s">
        <v>39</v>
      </c>
      <c r="C122" s="125" t="s">
        <v>40</v>
      </c>
      <c r="D122" s="99"/>
      <c r="E122" s="100"/>
      <c r="F122" s="101"/>
      <c r="G122" s="102">
        <f>SUM(G119:G121)</f>
        <v>4324100</v>
      </c>
      <c r="H122" s="107">
        <f>SUM(G122)</f>
        <v>4324100</v>
      </c>
    </row>
    <row r="123" spans="2:8" ht="15">
      <c r="B123" s="121"/>
      <c r="C123" s="23"/>
      <c r="D123" s="24"/>
      <c r="E123" s="17"/>
      <c r="F123" s="44"/>
      <c r="G123" s="25"/>
      <c r="H123" s="64"/>
    </row>
    <row r="124" spans="2:8" ht="14.25">
      <c r="B124" s="78" t="s">
        <v>120</v>
      </c>
      <c r="C124" s="48" t="s">
        <v>99</v>
      </c>
      <c r="D124" s="24"/>
      <c r="E124" s="17"/>
      <c r="F124" s="44"/>
      <c r="G124" s="49">
        <v>85000</v>
      </c>
      <c r="H124" s="64"/>
    </row>
    <row r="125" spans="2:8" ht="15">
      <c r="B125" s="120"/>
      <c r="C125" s="23"/>
      <c r="D125" s="24"/>
      <c r="E125" s="17"/>
      <c r="F125" s="44"/>
      <c r="G125" s="25"/>
      <c r="H125" s="64"/>
    </row>
    <row r="126" spans="2:8" ht="12.75">
      <c r="B126" s="78" t="s">
        <v>61</v>
      </c>
      <c r="C126" s="1" t="s">
        <v>41</v>
      </c>
      <c r="D126" s="3"/>
      <c r="E126" s="4"/>
      <c r="F126" s="44"/>
      <c r="G126" s="2">
        <v>85000</v>
      </c>
      <c r="H126" s="64"/>
    </row>
    <row r="127" spans="2:8" ht="12.75">
      <c r="B127" s="120"/>
      <c r="C127" s="1" t="s">
        <v>42</v>
      </c>
      <c r="D127" s="3"/>
      <c r="E127" s="4"/>
      <c r="F127" s="44"/>
      <c r="G127" s="2"/>
      <c r="H127" s="64"/>
    </row>
    <row r="128" spans="2:8" ht="12.75">
      <c r="B128" s="120"/>
      <c r="C128" s="1"/>
      <c r="D128" s="3"/>
      <c r="E128" s="4"/>
      <c r="F128" s="44"/>
      <c r="G128" s="2"/>
      <c r="H128" s="64"/>
    </row>
    <row r="129" spans="2:8" ht="12.75">
      <c r="B129" s="78" t="s">
        <v>62</v>
      </c>
      <c r="C129" s="1" t="s">
        <v>43</v>
      </c>
      <c r="D129" s="3"/>
      <c r="E129" s="4"/>
      <c r="F129" s="44"/>
      <c r="G129" s="2">
        <v>30000</v>
      </c>
      <c r="H129" s="64"/>
    </row>
    <row r="130" spans="2:8" ht="12.75">
      <c r="B130" s="121"/>
      <c r="C130" s="1"/>
      <c r="D130" s="3"/>
      <c r="E130" s="4"/>
      <c r="F130" s="44"/>
      <c r="G130" s="2"/>
      <c r="H130" s="53"/>
    </row>
    <row r="131" spans="2:8" s="32" customFormat="1" ht="12.75">
      <c r="B131" s="97" t="s">
        <v>124</v>
      </c>
      <c r="C131" s="106" t="s">
        <v>63</v>
      </c>
      <c r="D131" s="99"/>
      <c r="E131" s="100"/>
      <c r="F131" s="101"/>
      <c r="G131" s="102">
        <f>SUM(G124:G130)</f>
        <v>200000</v>
      </c>
      <c r="H131" s="107"/>
    </row>
    <row r="132" spans="2:8" s="75" customFormat="1" ht="11.25" customHeight="1">
      <c r="B132" s="121"/>
      <c r="C132" s="76"/>
      <c r="D132" s="60"/>
      <c r="E132" s="63"/>
      <c r="F132" s="65"/>
      <c r="G132" s="77"/>
      <c r="H132" s="61"/>
    </row>
    <row r="133" spans="2:8" ht="12.75">
      <c r="B133" s="78" t="s">
        <v>121</v>
      </c>
      <c r="C133" s="6" t="s">
        <v>122</v>
      </c>
      <c r="D133" s="3"/>
      <c r="E133" s="4"/>
      <c r="F133" s="44"/>
      <c r="G133" s="2">
        <v>630000</v>
      </c>
      <c r="H133" s="53"/>
    </row>
    <row r="134" spans="2:8" ht="12.75">
      <c r="B134" s="65"/>
      <c r="C134" s="27" t="s">
        <v>123</v>
      </c>
      <c r="D134" s="3"/>
      <c r="E134" s="4"/>
      <c r="F134" s="44"/>
      <c r="G134" s="2"/>
      <c r="H134" s="53"/>
    </row>
    <row r="135" spans="2:8" s="32" customFormat="1" ht="12.75">
      <c r="B135" s="97" t="s">
        <v>64</v>
      </c>
      <c r="C135" s="106" t="s">
        <v>65</v>
      </c>
      <c r="D135" s="99"/>
      <c r="E135" s="100"/>
      <c r="F135" s="101"/>
      <c r="G135" s="102">
        <f>SUM(G133)</f>
        <v>630000</v>
      </c>
      <c r="H135" s="107"/>
    </row>
    <row r="136" spans="2:8" ht="12.75">
      <c r="B136" s="120"/>
      <c r="C136" s="10"/>
      <c r="D136" s="3"/>
      <c r="E136" s="4"/>
      <c r="F136" s="44"/>
      <c r="G136" s="19"/>
      <c r="H136" s="53"/>
    </row>
    <row r="137" spans="2:9" s="32" customFormat="1" ht="12" customHeight="1" thickBot="1">
      <c r="B137" s="108" t="s">
        <v>66</v>
      </c>
      <c r="C137" s="109" t="s">
        <v>44</v>
      </c>
      <c r="D137" s="110"/>
      <c r="E137" s="111"/>
      <c r="F137" s="112"/>
      <c r="G137" s="113">
        <f>SUM(G131+G135)</f>
        <v>830000</v>
      </c>
      <c r="H137" s="114"/>
      <c r="I137" s="75"/>
    </row>
    <row r="138" spans="1:9" s="32" customFormat="1" ht="12" customHeight="1">
      <c r="A138" s="33"/>
      <c r="B138" s="51"/>
      <c r="C138" s="87"/>
      <c r="D138" s="31"/>
      <c r="E138" s="31"/>
      <c r="F138" s="33"/>
      <c r="G138" s="88"/>
      <c r="H138" s="89"/>
      <c r="I138" s="33"/>
    </row>
    <row r="139" spans="1:9" s="32" customFormat="1" ht="12" customHeight="1">
      <c r="A139" s="33"/>
      <c r="B139" s="51"/>
      <c r="C139" s="87"/>
      <c r="D139" s="31"/>
      <c r="E139" s="31"/>
      <c r="F139" s="33"/>
      <c r="G139" s="88"/>
      <c r="H139" s="89"/>
      <c r="I139" s="33"/>
    </row>
    <row r="140" spans="1:9" s="32" customFormat="1" ht="12" customHeight="1">
      <c r="A140" s="33"/>
      <c r="B140" s="51"/>
      <c r="C140" s="87"/>
      <c r="D140" s="31"/>
      <c r="E140" s="31"/>
      <c r="F140" s="33"/>
      <c r="G140" s="88"/>
      <c r="H140" s="89"/>
      <c r="I140" s="33"/>
    </row>
    <row r="141" spans="1:9" s="32" customFormat="1" ht="12" customHeight="1" thickBot="1">
      <c r="A141" s="33"/>
      <c r="B141" s="51"/>
      <c r="C141" s="87"/>
      <c r="D141" s="31"/>
      <c r="E141" s="31"/>
      <c r="F141" s="33"/>
      <c r="G141" s="88"/>
      <c r="H141" s="89"/>
      <c r="I141" s="33"/>
    </row>
    <row r="142" spans="2:8" s="32" customFormat="1" ht="12" customHeight="1">
      <c r="B142" s="134" t="s">
        <v>69</v>
      </c>
      <c r="C142" s="140" t="s">
        <v>70</v>
      </c>
      <c r="D142" s="140"/>
      <c r="E142" s="39"/>
      <c r="F142" s="134" t="s">
        <v>71</v>
      </c>
      <c r="G142" s="136" t="s">
        <v>0</v>
      </c>
      <c r="H142" s="138" t="s">
        <v>1</v>
      </c>
    </row>
    <row r="143" spans="2:8" s="32" customFormat="1" ht="12" customHeight="1" thickBot="1">
      <c r="B143" s="135"/>
      <c r="C143" s="141" t="s">
        <v>72</v>
      </c>
      <c r="D143" s="141"/>
      <c r="E143" s="16"/>
      <c r="F143" s="135"/>
      <c r="G143" s="137"/>
      <c r="H143" s="139"/>
    </row>
    <row r="144" spans="2:8" s="32" customFormat="1" ht="12" customHeight="1" thickBot="1">
      <c r="B144" s="95">
        <v>1</v>
      </c>
      <c r="C144" s="146">
        <v>2</v>
      </c>
      <c r="D144" s="147"/>
      <c r="E144" s="96"/>
      <c r="F144" s="96" t="s">
        <v>101</v>
      </c>
      <c r="G144" s="95">
        <v>4</v>
      </c>
      <c r="H144" s="90">
        <v>5</v>
      </c>
    </row>
    <row r="145" spans="2:8" ht="12.75">
      <c r="B145" s="122"/>
      <c r="C145" s="117"/>
      <c r="D145" s="60"/>
      <c r="E145" s="63"/>
      <c r="F145" s="62"/>
      <c r="G145" s="118"/>
      <c r="H145" s="118"/>
    </row>
    <row r="146" spans="2:8" s="32" customFormat="1" ht="12.75">
      <c r="B146" s="97" t="s">
        <v>67</v>
      </c>
      <c r="C146" s="106" t="s">
        <v>45</v>
      </c>
      <c r="D146" s="99"/>
      <c r="E146" s="100"/>
      <c r="F146" s="126"/>
      <c r="G146" s="103">
        <f>SUM(G122+G137)</f>
        <v>5154100</v>
      </c>
      <c r="H146" s="103">
        <v>4324100</v>
      </c>
    </row>
    <row r="147" spans="2:8" ht="12.75">
      <c r="B147" s="121"/>
      <c r="C147" s="117"/>
      <c r="D147" s="60"/>
      <c r="E147" s="63"/>
      <c r="F147" s="62"/>
      <c r="G147" s="118"/>
      <c r="H147" s="118"/>
    </row>
    <row r="148" spans="2:8" ht="12.75">
      <c r="B148" s="78" t="s">
        <v>125</v>
      </c>
      <c r="C148" s="1" t="s">
        <v>68</v>
      </c>
      <c r="D148" s="3"/>
      <c r="E148" s="4"/>
      <c r="F148" s="28"/>
      <c r="G148" s="2">
        <v>4000</v>
      </c>
      <c r="H148" s="2"/>
    </row>
    <row r="149" spans="2:8" ht="12.75">
      <c r="B149" s="121"/>
      <c r="C149" s="1" t="s">
        <v>46</v>
      </c>
      <c r="D149" s="3"/>
      <c r="E149" s="4"/>
      <c r="F149" s="62"/>
      <c r="G149" s="118"/>
      <c r="H149" s="118"/>
    </row>
    <row r="150" spans="2:8" s="32" customFormat="1" ht="12.75">
      <c r="B150" s="78" t="s">
        <v>47</v>
      </c>
      <c r="C150" s="35" t="s">
        <v>48</v>
      </c>
      <c r="D150" s="31"/>
      <c r="E150" s="34"/>
      <c r="F150" s="62"/>
      <c r="G150" s="77">
        <v>4000</v>
      </c>
      <c r="H150" s="118"/>
    </row>
    <row r="151" spans="2:8" ht="12.75">
      <c r="B151" s="120"/>
      <c r="C151" s="1"/>
      <c r="D151" s="3"/>
      <c r="E151" s="4"/>
      <c r="F151" s="62"/>
      <c r="G151" s="118"/>
      <c r="H151" s="118"/>
    </row>
    <row r="152" spans="2:8" s="32" customFormat="1" ht="12.75">
      <c r="B152" s="97" t="s">
        <v>49</v>
      </c>
      <c r="C152" s="106" t="s">
        <v>50</v>
      </c>
      <c r="D152" s="99"/>
      <c r="E152" s="100"/>
      <c r="F152" s="126"/>
      <c r="G152" s="102">
        <v>4000</v>
      </c>
      <c r="H152" s="103"/>
    </row>
    <row r="153" spans="2:8" s="32" customFormat="1" ht="27.75" customHeight="1" thickBot="1">
      <c r="B153" s="71"/>
      <c r="C153" s="133" t="s">
        <v>51</v>
      </c>
      <c r="D153" s="36"/>
      <c r="E153" s="37"/>
      <c r="F153" s="46"/>
      <c r="G153" s="38">
        <f>SUM(G101+G117+G146+G152)</f>
        <v>7709100</v>
      </c>
      <c r="H153" s="38">
        <f>SUM(H101+H117+H146+H152)</f>
        <v>4324100</v>
      </c>
    </row>
    <row r="154" spans="4:8" ht="12.75">
      <c r="D154" s="26"/>
      <c r="E154" s="26"/>
      <c r="F154" s="26"/>
      <c r="G154" s="26"/>
      <c r="H154" s="26"/>
    </row>
    <row r="155" spans="2:8" ht="12.75">
      <c r="B155" s="50" t="s">
        <v>126</v>
      </c>
      <c r="D155" s="26"/>
      <c r="E155" s="26"/>
      <c r="F155" s="26"/>
      <c r="G155" s="26"/>
      <c r="H155" s="26"/>
    </row>
    <row r="156" spans="2:8" ht="12.75">
      <c r="B156" s="50"/>
      <c r="D156" s="26"/>
      <c r="E156" s="26"/>
      <c r="F156" s="26"/>
      <c r="G156" s="26"/>
      <c r="H156" s="26"/>
    </row>
    <row r="157" spans="2:8" ht="12.75">
      <c r="B157" s="50"/>
      <c r="D157" s="26"/>
      <c r="E157" s="26"/>
      <c r="F157" s="26"/>
      <c r="G157" s="26"/>
      <c r="H157" s="26"/>
    </row>
    <row r="158" spans="4:8" ht="12.75">
      <c r="D158" s="26"/>
      <c r="E158" s="26"/>
      <c r="F158" s="26"/>
      <c r="G158" s="26"/>
      <c r="H158" s="26"/>
    </row>
    <row r="159" spans="4:8" ht="12.75">
      <c r="D159" s="26"/>
      <c r="E159" s="26"/>
      <c r="F159" s="26"/>
      <c r="G159" s="26"/>
      <c r="H159" s="26"/>
    </row>
    <row r="160" spans="4:8" ht="12.75">
      <c r="D160" s="26" t="s">
        <v>52</v>
      </c>
      <c r="E160" s="26"/>
      <c r="F160" s="26"/>
      <c r="G160" s="26"/>
      <c r="H160" s="26"/>
    </row>
    <row r="161" spans="4:8" ht="12.75">
      <c r="D161" s="26" t="s">
        <v>53</v>
      </c>
      <c r="E161" s="26"/>
      <c r="F161" s="26"/>
      <c r="G161" s="26"/>
      <c r="H161" s="26"/>
    </row>
    <row r="162" spans="4:8" ht="12.75">
      <c r="D162" s="26"/>
      <c r="E162" s="26"/>
      <c r="F162" s="26"/>
      <c r="G162" s="26"/>
      <c r="H162" s="26"/>
    </row>
  </sheetData>
  <sheetProtection/>
  <mergeCells count="35">
    <mergeCell ref="C144:D144"/>
    <mergeCell ref="C36:D36"/>
    <mergeCell ref="C37:D37"/>
    <mergeCell ref="C38:D38"/>
    <mergeCell ref="C74:D74"/>
    <mergeCell ref="C76:D76"/>
    <mergeCell ref="C106:D106"/>
    <mergeCell ref="C107:D107"/>
    <mergeCell ref="C108:D108"/>
    <mergeCell ref="C3:D3"/>
    <mergeCell ref="C4:D4"/>
    <mergeCell ref="C5:D5"/>
    <mergeCell ref="C75:D75"/>
    <mergeCell ref="B74:B75"/>
    <mergeCell ref="H74:H75"/>
    <mergeCell ref="B3:B4"/>
    <mergeCell ref="F3:F4"/>
    <mergeCell ref="G3:G4"/>
    <mergeCell ref="H3:H4"/>
    <mergeCell ref="B36:B37"/>
    <mergeCell ref="F74:F75"/>
    <mergeCell ref="B142:B143"/>
    <mergeCell ref="F142:F143"/>
    <mergeCell ref="G142:G143"/>
    <mergeCell ref="H142:H143"/>
    <mergeCell ref="B106:B107"/>
    <mergeCell ref="G74:G75"/>
    <mergeCell ref="F106:F107"/>
    <mergeCell ref="G106:G107"/>
    <mergeCell ref="H106:H107"/>
    <mergeCell ref="C142:D142"/>
    <mergeCell ref="C143:D143"/>
    <mergeCell ref="F36:F37"/>
    <mergeCell ref="G36:G37"/>
    <mergeCell ref="H36:H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&amp;L&amp;"Arial,Félkövér"&amp;11ÓBUDAI EGYETEM</oddHeader>
    <oddFooter>&amp;C&amp;P</oddFooter>
  </headerFooter>
  <rowBreaks count="4" manualBreakCount="4">
    <brk id="34" max="255" man="1"/>
    <brk id="69" max="255" man="1"/>
    <brk id="102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Kertészné</dc:creator>
  <cp:keywords/>
  <dc:description/>
  <cp:lastModifiedBy>Rozsa</cp:lastModifiedBy>
  <cp:lastPrinted>2012-02-15T11:54:43Z</cp:lastPrinted>
  <dcterms:created xsi:type="dcterms:W3CDTF">2009-01-21T11:29:56Z</dcterms:created>
  <dcterms:modified xsi:type="dcterms:W3CDTF">2012-02-16T06:19:42Z</dcterms:modified>
  <cp:category/>
  <cp:version/>
  <cp:contentType/>
  <cp:contentStatus/>
</cp:coreProperties>
</file>