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75" windowWidth="15480" windowHeight="6345" tabRatio="826" activeTab="0"/>
  </bookViews>
  <sheets>
    <sheet name="OE (BMF)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<sst xmlns="http://schemas.openxmlformats.org/spreadsheetml/2006/main" count="62" uniqueCount="56">
  <si>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Megnevezés</t>
  </si>
  <si>
    <t>Bevétel</t>
  </si>
  <si>
    <t>Támogatás</t>
  </si>
  <si>
    <t>Összesen</t>
  </si>
  <si>
    <t>4=2+3</t>
  </si>
  <si>
    <t>7=5+6</t>
  </si>
  <si>
    <t>10=8+9</t>
  </si>
  <si>
    <t>Hallg. pénzbeli juttatás</t>
  </si>
  <si>
    <t>Bursa ösztöndíj</t>
  </si>
  <si>
    <t>Dokt. ösztöndíj</t>
  </si>
  <si>
    <t xml:space="preserve">Tankönyv-jegyz,sport-kult tám. </t>
  </si>
  <si>
    <t xml:space="preserve">Kollégiumi tám. </t>
  </si>
  <si>
    <t xml:space="preserve">Lakhatási tám. </t>
  </si>
  <si>
    <t>I. Hallg. előir. összesen:</t>
  </si>
  <si>
    <t>II. Oktatói,kut.ödíjak össz.</t>
  </si>
  <si>
    <t>Nem gyak.isk-óvodák</t>
  </si>
  <si>
    <t>Gyakorló isk-óvodák</t>
  </si>
  <si>
    <t>VI. Fejlesztési előirányzat</t>
  </si>
  <si>
    <t>VII. Pályázatok + egyéb</t>
  </si>
  <si>
    <t>MINDÖSSZESEN (I-VII)</t>
  </si>
  <si>
    <t>Működési költsv. össz.</t>
  </si>
  <si>
    <t>Személyi juttatás</t>
  </si>
  <si>
    <t>Munkaadókat terh.jár.</t>
  </si>
  <si>
    <t>Dologi kiadás</t>
  </si>
  <si>
    <t xml:space="preserve">Ellátottak </t>
  </si>
  <si>
    <t>Egyéb műk</t>
  </si>
  <si>
    <t>Tám.ért.műk</t>
  </si>
  <si>
    <t>Felhalmozási előir.</t>
  </si>
  <si>
    <t>Intézményi beruh.</t>
  </si>
  <si>
    <t>Felújítás</t>
  </si>
  <si>
    <t xml:space="preserve">Egyéb int. felh. </t>
  </si>
  <si>
    <t>Tám.ért.felhalm.</t>
  </si>
  <si>
    <t>Központi beruházás</t>
  </si>
  <si>
    <t>Kölcsönök</t>
  </si>
  <si>
    <t>MINDÖSSZESEN:</t>
  </si>
  <si>
    <t>controll</t>
  </si>
  <si>
    <t>PH</t>
  </si>
  <si>
    <t>gazdasági főigazgató</t>
  </si>
  <si>
    <t>III Közokt.normatív tám össz.</t>
  </si>
  <si>
    <t>V. Speciális programok összesen         ebből:</t>
  </si>
  <si>
    <t>Miniszteri ödij (MÖB)+határon túli</t>
  </si>
  <si>
    <t>Anyanyelvi lektorok</t>
  </si>
  <si>
    <t>Tűz-, vagyonvédelem</t>
  </si>
  <si>
    <t>Fogyatékossággal élők kieg</t>
  </si>
  <si>
    <t>Köztársasági ösztöndíj</t>
  </si>
  <si>
    <t>Óbudai Egyetem</t>
  </si>
  <si>
    <t>Képzési előir</t>
  </si>
  <si>
    <t>Tudományos célú előir</t>
  </si>
  <si>
    <t>Fenntartói előir.</t>
  </si>
  <si>
    <t>IV. Képzés-tudományos-fenntart.ei. Összesen</t>
  </si>
  <si>
    <t>2012. Költségvetés</t>
  </si>
  <si>
    <t>2012. évi eredeti előirányzat</t>
  </si>
  <si>
    <t>2012. évi módosított előirányzat</t>
  </si>
  <si>
    <t xml:space="preserve">2012. évi teljesítés </t>
  </si>
  <si>
    <t>Boros András</t>
  </si>
  <si>
    <t>Dátum Budapest, 2012. február 22.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</si>
</sst>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3" fontId="5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33" borderId="0" xfId="0" applyFill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4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34" borderId="25" xfId="0" applyNumberFormat="1" applyFont="1" applyFill="1" applyBorder="1" applyAlignment="1">
      <alignment/>
    </xf>
    <xf numFmtId="3" fontId="5" fillId="34" borderId="26" xfId="0" applyNumberFormat="1" applyFont="1" applyFill="1" applyBorder="1" applyAlignment="1">
      <alignment/>
    </xf>
    <xf numFmtId="3" fontId="5" fillId="34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5" borderId="37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3" fontId="5" fillId="0" borderId="41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/>
    </xf>
    <xf numFmtId="3" fontId="5" fillId="33" borderId="43" xfId="0" applyNumberFormat="1" applyFont="1" applyFill="1" applyBorder="1" applyAlignment="1">
      <alignment/>
    </xf>
    <xf numFmtId="3" fontId="5" fillId="33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 quotePrefix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51" xfId="0" applyNumberFormat="1" applyFont="1" applyFill="1" applyBorder="1" applyAlignment="1">
      <alignment horizontal="center" vertical="center" wrapText="1"/>
    </xf>
    <xf numFmtId="3" fontId="4" fillId="33" borderId="30" xfId="0" applyNumberFormat="1" applyFont="1" applyFill="1" applyBorder="1" applyAlignment="1">
      <alignment horizontal="center" vertical="center" wrapText="1"/>
    </xf>
    <xf numFmtId="3" fontId="4" fillId="33" borderId="52" xfId="0" applyNumberFormat="1" applyFont="1" applyFill="1" applyBorder="1" applyAlignment="1">
      <alignment horizontal="center" vertical="center" wrapText="1"/>
    </xf>
    <xf numFmtId="3" fontId="5" fillId="33" borderId="53" xfId="0" applyNumberFormat="1" applyFont="1" applyFill="1" applyBorder="1" applyAlignment="1">
      <alignment horizontal="center" vertical="center" wrapText="1"/>
    </xf>
    <xf numFmtId="3" fontId="5" fillId="33" borderId="5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4" fillId="0" borderId="32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3" fontId="5" fillId="0" borderId="53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28">
      <selection activeCell="C69" sqref="B68:C69"/>
    </sheetView>
  </sheetViews>
  <sheetFormatPr defaultColWidth="9.00390625" defaultRowHeight="12.75"/>
  <cols>
    <col min="1" max="1" width="23.75390625" style="13" customWidth="1"/>
    <col min="2" max="10" width="9.25390625" style="0" customWidth="1"/>
    <col min="11" max="22" width="9.75390625" style="0" customWidth="1"/>
  </cols>
  <sheetData>
    <row r="1" spans="1:10" ht="12.75">
      <c r="A1" s="1" t="s">
        <v>45</v>
      </c>
      <c r="B1" s="2"/>
      <c r="C1" s="2"/>
      <c r="D1" s="2"/>
      <c r="E1" s="2"/>
      <c r="F1" s="2"/>
      <c r="G1" s="2"/>
      <c r="H1" s="2"/>
      <c r="I1" s="2"/>
      <c r="J1" s="14"/>
    </row>
    <row r="2" spans="1:10" ht="15">
      <c r="A2" s="88" t="s">
        <v>50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6.75" customHeight="1" thickBot="1">
      <c r="A3" s="3"/>
      <c r="B3" s="2"/>
      <c r="C3" s="2"/>
      <c r="D3" s="2"/>
      <c r="E3" s="2"/>
      <c r="F3" s="2"/>
      <c r="G3" s="2"/>
      <c r="H3" s="2"/>
      <c r="I3" s="2"/>
      <c r="J3" s="2"/>
    </row>
    <row r="4" spans="1:10" ht="15" customHeight="1">
      <c r="A4" s="77" t="s">
        <v>0</v>
      </c>
      <c r="B4" s="74" t="s">
        <v>51</v>
      </c>
      <c r="C4" s="75"/>
      <c r="D4" s="76"/>
      <c r="E4" s="74" t="s">
        <v>52</v>
      </c>
      <c r="F4" s="75"/>
      <c r="G4" s="76"/>
      <c r="H4" s="74" t="s">
        <v>53</v>
      </c>
      <c r="I4" s="75"/>
      <c r="J4" s="76"/>
    </row>
    <row r="5" spans="1:10" ht="15" customHeight="1">
      <c r="A5" s="78"/>
      <c r="B5" s="80" t="s">
        <v>1</v>
      </c>
      <c r="C5" s="82" t="s">
        <v>2</v>
      </c>
      <c r="D5" s="84" t="s">
        <v>3</v>
      </c>
      <c r="E5" s="89" t="s">
        <v>1</v>
      </c>
      <c r="F5" s="91" t="s">
        <v>2</v>
      </c>
      <c r="G5" s="93" t="s">
        <v>3</v>
      </c>
      <c r="H5" s="89" t="s">
        <v>1</v>
      </c>
      <c r="I5" s="91" t="s">
        <v>2</v>
      </c>
      <c r="J5" s="93" t="s">
        <v>3</v>
      </c>
    </row>
    <row r="6" spans="1:10" ht="15" customHeight="1" thickBot="1">
      <c r="A6" s="79"/>
      <c r="B6" s="81"/>
      <c r="C6" s="83"/>
      <c r="D6" s="85"/>
      <c r="E6" s="90"/>
      <c r="F6" s="92"/>
      <c r="G6" s="94"/>
      <c r="H6" s="90"/>
      <c r="I6" s="92"/>
      <c r="J6" s="94"/>
    </row>
    <row r="7" spans="1:10" ht="15" customHeight="1" thickBot="1">
      <c r="A7" s="4">
        <v>1</v>
      </c>
      <c r="B7" s="5">
        <v>2</v>
      </c>
      <c r="C7" s="5">
        <v>3</v>
      </c>
      <c r="D7" s="6" t="s">
        <v>4</v>
      </c>
      <c r="E7" s="21">
        <v>5</v>
      </c>
      <c r="F7" s="21">
        <v>6</v>
      </c>
      <c r="G7" s="6" t="s">
        <v>5</v>
      </c>
      <c r="H7" s="21">
        <v>8</v>
      </c>
      <c r="I7" s="21">
        <v>9</v>
      </c>
      <c r="J7" s="6" t="s">
        <v>6</v>
      </c>
    </row>
    <row r="8" spans="1:10" ht="12.75">
      <c r="A8" s="26" t="s">
        <v>7</v>
      </c>
      <c r="B8" s="25">
        <v>155000</v>
      </c>
      <c r="C8" s="19">
        <v>666400</v>
      </c>
      <c r="D8" s="20">
        <f aca="true" t="shared" si="0" ref="D8:D15">SUM(B8:C8)</f>
        <v>821400</v>
      </c>
      <c r="E8" s="22"/>
      <c r="F8" s="8"/>
      <c r="G8" s="9">
        <f aca="true" t="shared" si="1" ref="G8:G15">SUM(E8:F8)</f>
        <v>0</v>
      </c>
      <c r="H8" s="7">
        <f>B8</f>
        <v>155000</v>
      </c>
      <c r="I8" s="8">
        <f>C8-F8</f>
        <v>666400</v>
      </c>
      <c r="J8" s="9">
        <f aca="true" t="shared" si="2" ref="J8:J15">SUM(H8:I8)</f>
        <v>821400</v>
      </c>
    </row>
    <row r="9" spans="1:10" ht="12.75">
      <c r="A9" s="27" t="s">
        <v>8</v>
      </c>
      <c r="B9" s="22">
        <v>30000</v>
      </c>
      <c r="C9" s="8">
        <v>30000</v>
      </c>
      <c r="D9" s="9">
        <f t="shared" si="0"/>
        <v>60000</v>
      </c>
      <c r="E9" s="22"/>
      <c r="F9" s="8"/>
      <c r="G9" s="9">
        <f t="shared" si="1"/>
        <v>0</v>
      </c>
      <c r="H9" s="7">
        <f aca="true" t="shared" si="3" ref="H9:H15">B9</f>
        <v>30000</v>
      </c>
      <c r="I9" s="8">
        <f aca="true" t="shared" si="4" ref="I9:I15">C9-F9</f>
        <v>30000</v>
      </c>
      <c r="J9" s="9">
        <f t="shared" si="2"/>
        <v>60000</v>
      </c>
    </row>
    <row r="10" spans="1:10" ht="12.75">
      <c r="A10" s="27" t="s">
        <v>9</v>
      </c>
      <c r="B10" s="22"/>
      <c r="C10" s="8">
        <v>7812</v>
      </c>
      <c r="D10" s="9">
        <f t="shared" si="0"/>
        <v>7812</v>
      </c>
      <c r="E10" s="22"/>
      <c r="F10" s="8"/>
      <c r="G10" s="9">
        <f t="shared" si="1"/>
        <v>0</v>
      </c>
      <c r="H10" s="7">
        <f t="shared" si="3"/>
        <v>0</v>
      </c>
      <c r="I10" s="8">
        <f t="shared" si="4"/>
        <v>7812</v>
      </c>
      <c r="J10" s="9">
        <f t="shared" si="2"/>
        <v>7812</v>
      </c>
    </row>
    <row r="11" spans="1:10" ht="12.75">
      <c r="A11" s="27" t="s">
        <v>10</v>
      </c>
      <c r="B11" s="22">
        <v>30000</v>
      </c>
      <c r="C11" s="8">
        <v>66700</v>
      </c>
      <c r="D11" s="9">
        <f t="shared" si="0"/>
        <v>96700</v>
      </c>
      <c r="E11" s="22"/>
      <c r="F11" s="8"/>
      <c r="G11" s="9">
        <f t="shared" si="1"/>
        <v>0</v>
      </c>
      <c r="H11" s="7">
        <f t="shared" si="3"/>
        <v>30000</v>
      </c>
      <c r="I11" s="8">
        <f t="shared" si="4"/>
        <v>66700</v>
      </c>
      <c r="J11" s="9">
        <f t="shared" si="2"/>
        <v>96700</v>
      </c>
    </row>
    <row r="12" spans="1:10" ht="12.75">
      <c r="A12" s="27" t="s">
        <v>44</v>
      </c>
      <c r="B12" s="22"/>
      <c r="C12" s="8">
        <v>10200</v>
      </c>
      <c r="D12" s="9">
        <f t="shared" si="0"/>
        <v>10200</v>
      </c>
      <c r="E12" s="22"/>
      <c r="F12" s="8"/>
      <c r="G12" s="9">
        <f t="shared" si="1"/>
        <v>0</v>
      </c>
      <c r="H12" s="7">
        <f t="shared" si="3"/>
        <v>0</v>
      </c>
      <c r="I12" s="8">
        <f t="shared" si="4"/>
        <v>10200</v>
      </c>
      <c r="J12" s="9">
        <f t="shared" si="2"/>
        <v>10200</v>
      </c>
    </row>
    <row r="13" spans="1:10" ht="12.75">
      <c r="A13" s="27" t="s">
        <v>11</v>
      </c>
      <c r="B13" s="22">
        <v>180100</v>
      </c>
      <c r="C13" s="8">
        <v>142130</v>
      </c>
      <c r="D13" s="9">
        <f t="shared" si="0"/>
        <v>322230</v>
      </c>
      <c r="E13" s="22"/>
      <c r="F13" s="8"/>
      <c r="G13" s="9">
        <f t="shared" si="1"/>
        <v>0</v>
      </c>
      <c r="H13" s="7">
        <f t="shared" si="3"/>
        <v>180100</v>
      </c>
      <c r="I13" s="8">
        <f t="shared" si="4"/>
        <v>142130</v>
      </c>
      <c r="J13" s="9">
        <f t="shared" si="2"/>
        <v>322230</v>
      </c>
    </row>
    <row r="14" spans="1:10" ht="12.75">
      <c r="A14" s="27" t="s">
        <v>12</v>
      </c>
      <c r="B14" s="22"/>
      <c r="C14" s="8">
        <v>174000</v>
      </c>
      <c r="D14" s="9">
        <f t="shared" si="0"/>
        <v>174000</v>
      </c>
      <c r="E14" s="22"/>
      <c r="F14" s="8"/>
      <c r="G14" s="9">
        <f t="shared" si="1"/>
        <v>0</v>
      </c>
      <c r="H14" s="7">
        <f t="shared" si="3"/>
        <v>0</v>
      </c>
      <c r="I14" s="8">
        <f t="shared" si="4"/>
        <v>174000</v>
      </c>
      <c r="J14" s="9">
        <f t="shared" si="2"/>
        <v>174000</v>
      </c>
    </row>
    <row r="15" spans="1:10" ht="13.5" thickBot="1">
      <c r="A15" s="34" t="s">
        <v>40</v>
      </c>
      <c r="B15" s="35"/>
      <c r="C15" s="36">
        <v>400</v>
      </c>
      <c r="D15" s="37">
        <f t="shared" si="0"/>
        <v>400</v>
      </c>
      <c r="E15" s="35"/>
      <c r="F15" s="36"/>
      <c r="G15" s="37">
        <f t="shared" si="1"/>
        <v>0</v>
      </c>
      <c r="H15" s="38">
        <f t="shared" si="3"/>
        <v>0</v>
      </c>
      <c r="I15" s="36">
        <f t="shared" si="4"/>
        <v>400</v>
      </c>
      <c r="J15" s="37">
        <f t="shared" si="2"/>
        <v>400</v>
      </c>
    </row>
    <row r="16" spans="1:10" s="10" customFormat="1" ht="18" customHeight="1" thickBot="1">
      <c r="A16" s="45" t="s">
        <v>13</v>
      </c>
      <c r="B16" s="46">
        <f aca="true" t="shared" si="5" ref="B16:J16">SUM(B8:B15)</f>
        <v>395100</v>
      </c>
      <c r="C16" s="47">
        <f t="shared" si="5"/>
        <v>1097642</v>
      </c>
      <c r="D16" s="48">
        <f t="shared" si="5"/>
        <v>1492742</v>
      </c>
      <c r="E16" s="46">
        <f t="shared" si="5"/>
        <v>0</v>
      </c>
      <c r="F16" s="47">
        <f t="shared" si="5"/>
        <v>0</v>
      </c>
      <c r="G16" s="48">
        <f t="shared" si="5"/>
        <v>0</v>
      </c>
      <c r="H16" s="46">
        <f t="shared" si="5"/>
        <v>395100</v>
      </c>
      <c r="I16" s="47">
        <f t="shared" si="5"/>
        <v>1097642</v>
      </c>
      <c r="J16" s="48">
        <f t="shared" si="5"/>
        <v>1492742</v>
      </c>
    </row>
    <row r="17" spans="1:10" s="10" customFormat="1" ht="18" customHeight="1" thickBot="1">
      <c r="A17" s="45" t="s">
        <v>14</v>
      </c>
      <c r="B17" s="49"/>
      <c r="C17" s="50"/>
      <c r="D17" s="51"/>
      <c r="E17" s="52"/>
      <c r="F17" s="53"/>
      <c r="G17" s="54">
        <f>SUM(E17:F17)</f>
        <v>0</v>
      </c>
      <c r="H17" s="52">
        <f>B17</f>
        <v>0</v>
      </c>
      <c r="I17" s="53">
        <f>C17-F17</f>
        <v>0</v>
      </c>
      <c r="J17" s="54">
        <f>SUM(H17:I17)</f>
        <v>0</v>
      </c>
    </row>
    <row r="18" spans="1:10" s="12" customFormat="1" ht="15" customHeight="1">
      <c r="A18" s="39" t="s">
        <v>15</v>
      </c>
      <c r="B18" s="40"/>
      <c r="C18" s="41"/>
      <c r="D18" s="42">
        <f>SUM(B18:C18)</f>
        <v>0</v>
      </c>
      <c r="E18" s="40"/>
      <c r="F18" s="41"/>
      <c r="G18" s="42">
        <f>SUM(E18:F18)</f>
        <v>0</v>
      </c>
      <c r="H18" s="43">
        <f>B18</f>
        <v>0</v>
      </c>
      <c r="I18" s="44">
        <f>C18-F18</f>
        <v>0</v>
      </c>
      <c r="J18" s="42">
        <f>SUM(H18:I18)</f>
        <v>0</v>
      </c>
    </row>
    <row r="19" spans="1:10" s="12" customFormat="1" ht="13.5" customHeight="1" thickBot="1">
      <c r="A19" s="34" t="s">
        <v>16</v>
      </c>
      <c r="B19" s="35"/>
      <c r="C19" s="36"/>
      <c r="D19" s="37">
        <f>SUM(B19:C19)</f>
        <v>0</v>
      </c>
      <c r="E19" s="35"/>
      <c r="F19" s="36"/>
      <c r="G19" s="37">
        <f>SUM(E19:F19)</f>
        <v>0</v>
      </c>
      <c r="H19" s="55">
        <f>B19</f>
        <v>0</v>
      </c>
      <c r="I19" s="56">
        <f>C19-F19</f>
        <v>0</v>
      </c>
      <c r="J19" s="37">
        <f>SUM(H19:I19)</f>
        <v>0</v>
      </c>
    </row>
    <row r="20" spans="1:10" s="10" customFormat="1" ht="18" customHeight="1" thickBot="1">
      <c r="A20" s="45" t="s">
        <v>38</v>
      </c>
      <c r="B20" s="52">
        <f aca="true" t="shared" si="6" ref="B20:J20">SUM(B18:B19)</f>
        <v>0</v>
      </c>
      <c r="C20" s="53">
        <f t="shared" si="6"/>
        <v>0</v>
      </c>
      <c r="D20" s="54">
        <f t="shared" si="6"/>
        <v>0</v>
      </c>
      <c r="E20" s="52">
        <f t="shared" si="6"/>
        <v>0</v>
      </c>
      <c r="F20" s="53">
        <f t="shared" si="6"/>
        <v>0</v>
      </c>
      <c r="G20" s="54">
        <f t="shared" si="6"/>
        <v>0</v>
      </c>
      <c r="H20" s="52">
        <f t="shared" si="6"/>
        <v>0</v>
      </c>
      <c r="I20" s="53">
        <f t="shared" si="6"/>
        <v>0</v>
      </c>
      <c r="J20" s="54">
        <f t="shared" si="6"/>
        <v>0</v>
      </c>
    </row>
    <row r="21" spans="1:10" s="12" customFormat="1" ht="13.5" customHeight="1">
      <c r="A21" s="39" t="s">
        <v>46</v>
      </c>
      <c r="B21" s="40">
        <v>2175900</v>
      </c>
      <c r="C21" s="41">
        <v>2106079</v>
      </c>
      <c r="D21" s="42">
        <f>SUM(B21:C21)</f>
        <v>4281979</v>
      </c>
      <c r="E21" s="40"/>
      <c r="F21" s="41"/>
      <c r="G21" s="42">
        <f>SUM(E21:F21)</f>
        <v>0</v>
      </c>
      <c r="H21" s="40">
        <f>B21</f>
        <v>2175900</v>
      </c>
      <c r="I21" s="41">
        <f>C21-F21</f>
        <v>2106079</v>
      </c>
      <c r="J21" s="42">
        <f>SUM(H21:I21)</f>
        <v>4281979</v>
      </c>
    </row>
    <row r="22" spans="1:10" s="12" customFormat="1" ht="13.5" customHeight="1">
      <c r="A22" s="27" t="s">
        <v>47</v>
      </c>
      <c r="B22" s="22">
        <v>228000</v>
      </c>
      <c r="C22" s="8">
        <v>433985</v>
      </c>
      <c r="D22" s="9">
        <f>SUM(B22:C22)</f>
        <v>661985</v>
      </c>
      <c r="E22" s="22"/>
      <c r="F22" s="8"/>
      <c r="G22" s="9">
        <f>SUM(E22:F22)</f>
        <v>0</v>
      </c>
      <c r="H22" s="22">
        <f>B22</f>
        <v>228000</v>
      </c>
      <c r="I22" s="8">
        <f>C22-F22</f>
        <v>433985</v>
      </c>
      <c r="J22" s="9">
        <f>SUM(H22:I22)</f>
        <v>661985</v>
      </c>
    </row>
    <row r="23" spans="1:10" s="12" customFormat="1" ht="13.5" customHeight="1" thickBot="1">
      <c r="A23" s="34" t="s">
        <v>48</v>
      </c>
      <c r="B23" s="35"/>
      <c r="C23" s="36">
        <v>674751</v>
      </c>
      <c r="D23" s="37">
        <f>SUM(B23:C23)</f>
        <v>674751</v>
      </c>
      <c r="E23" s="35"/>
      <c r="F23" s="36"/>
      <c r="G23" s="37">
        <f>SUM(E23:F23)</f>
        <v>0</v>
      </c>
      <c r="H23" s="35">
        <f>B23</f>
        <v>0</v>
      </c>
      <c r="I23" s="36">
        <f>C23-F23</f>
        <v>674751</v>
      </c>
      <c r="J23" s="37">
        <f>SUM(H23:I23)</f>
        <v>674751</v>
      </c>
    </row>
    <row r="24" spans="1:10" s="10" customFormat="1" ht="23.25" thickBot="1">
      <c r="A24" s="69" t="s">
        <v>49</v>
      </c>
      <c r="B24" s="52">
        <f>SUM(B21:B23)</f>
        <v>2403900</v>
      </c>
      <c r="C24" s="52">
        <f>SUM(C21:C23)</f>
        <v>3214815</v>
      </c>
      <c r="D24" s="52">
        <f>SUM(D21:D23)</f>
        <v>5618715</v>
      </c>
      <c r="E24" s="52">
        <f aca="true" t="shared" si="7" ref="E24:J24">SUM(E21:E23)</f>
        <v>0</v>
      </c>
      <c r="F24" s="52">
        <f t="shared" si="7"/>
        <v>0</v>
      </c>
      <c r="G24" s="54">
        <f t="shared" si="7"/>
        <v>0</v>
      </c>
      <c r="H24" s="52">
        <f t="shared" si="7"/>
        <v>2403900</v>
      </c>
      <c r="I24" s="52">
        <f t="shared" si="7"/>
        <v>3214815</v>
      </c>
      <c r="J24" s="54">
        <f t="shared" si="7"/>
        <v>5618715</v>
      </c>
    </row>
    <row r="25" spans="1:10" s="10" customFormat="1" ht="23.25" thickBot="1">
      <c r="A25" s="59" t="s">
        <v>39</v>
      </c>
      <c r="B25" s="52">
        <f>SUM(B26:B44)</f>
        <v>0</v>
      </c>
      <c r="C25" s="52">
        <f>SUM(C26:C44)</f>
        <v>11643</v>
      </c>
      <c r="D25" s="52">
        <f>SUM(D26:D44)</f>
        <v>11643</v>
      </c>
      <c r="E25" s="52">
        <f aca="true" t="shared" si="8" ref="E25:J25">SUM(E26:E44)</f>
        <v>0</v>
      </c>
      <c r="F25" s="52">
        <f t="shared" si="8"/>
        <v>0</v>
      </c>
      <c r="G25" s="54">
        <f t="shared" si="8"/>
        <v>0</v>
      </c>
      <c r="H25" s="52">
        <f t="shared" si="8"/>
        <v>0</v>
      </c>
      <c r="I25" s="52">
        <f t="shared" si="8"/>
        <v>11643</v>
      </c>
      <c r="J25" s="54">
        <f t="shared" si="8"/>
        <v>11643</v>
      </c>
    </row>
    <row r="26" spans="1:10" ht="12.75">
      <c r="A26" s="39" t="s">
        <v>41</v>
      </c>
      <c r="B26" s="57"/>
      <c r="C26" s="58">
        <v>6443</v>
      </c>
      <c r="D26" s="42">
        <f aca="true" t="shared" si="9" ref="D26:D32">SUM(B26:C26)</f>
        <v>6443</v>
      </c>
      <c r="E26" s="57"/>
      <c r="F26" s="58"/>
      <c r="G26" s="42">
        <f>SUM(E26:F26)</f>
        <v>0</v>
      </c>
      <c r="H26" s="57">
        <f>B26</f>
        <v>0</v>
      </c>
      <c r="I26" s="58">
        <f>C26-F26</f>
        <v>6443</v>
      </c>
      <c r="J26" s="42">
        <f aca="true" t="shared" si="10" ref="J26:J46">SUM(H26:I26)</f>
        <v>6443</v>
      </c>
    </row>
    <row r="27" spans="1:10" ht="12.75">
      <c r="A27" s="27"/>
      <c r="B27" s="24"/>
      <c r="C27" s="15"/>
      <c r="D27" s="9">
        <f t="shared" si="9"/>
        <v>0</v>
      </c>
      <c r="E27" s="24"/>
      <c r="F27" s="15"/>
      <c r="G27" s="9">
        <f aca="true" t="shared" si="11" ref="G27:G45">SUM(E27:F27)</f>
        <v>0</v>
      </c>
      <c r="H27" s="24">
        <f aca="true" t="shared" si="12" ref="H27:H46">B27</f>
        <v>0</v>
      </c>
      <c r="I27" s="15">
        <f aca="true" t="shared" si="13" ref="I27:I46">C27-F27</f>
        <v>0</v>
      </c>
      <c r="J27" s="9">
        <f t="shared" si="10"/>
        <v>0</v>
      </c>
    </row>
    <row r="28" spans="1:10" ht="12.75">
      <c r="A28" s="27" t="s">
        <v>42</v>
      </c>
      <c r="B28" s="24"/>
      <c r="C28" s="15">
        <v>1000</v>
      </c>
      <c r="D28" s="9">
        <f t="shared" si="9"/>
        <v>1000</v>
      </c>
      <c r="E28" s="24"/>
      <c r="F28" s="15"/>
      <c r="G28" s="9">
        <f t="shared" si="11"/>
        <v>0</v>
      </c>
      <c r="H28" s="24">
        <f t="shared" si="12"/>
        <v>0</v>
      </c>
      <c r="I28" s="15">
        <f t="shared" si="13"/>
        <v>1000</v>
      </c>
      <c r="J28" s="9">
        <f t="shared" si="10"/>
        <v>1000</v>
      </c>
    </row>
    <row r="29" spans="1:10" ht="12.75">
      <c r="A29" s="27"/>
      <c r="B29" s="24"/>
      <c r="C29" s="15"/>
      <c r="D29" s="9">
        <f t="shared" si="9"/>
        <v>0</v>
      </c>
      <c r="E29" s="24"/>
      <c r="F29" s="15"/>
      <c r="G29" s="9">
        <f t="shared" si="11"/>
        <v>0</v>
      </c>
      <c r="H29" s="24">
        <f t="shared" si="12"/>
        <v>0</v>
      </c>
      <c r="I29" s="15">
        <f t="shared" si="13"/>
        <v>0</v>
      </c>
      <c r="J29" s="9">
        <f t="shared" si="10"/>
        <v>0</v>
      </c>
    </row>
    <row r="30" spans="1:10" ht="12.75">
      <c r="A30" s="27" t="s">
        <v>43</v>
      </c>
      <c r="B30" s="24"/>
      <c r="C30" s="15">
        <v>4200</v>
      </c>
      <c r="D30" s="9">
        <f t="shared" si="9"/>
        <v>4200</v>
      </c>
      <c r="E30" s="24"/>
      <c r="F30" s="15"/>
      <c r="G30" s="9">
        <f t="shared" si="11"/>
        <v>0</v>
      </c>
      <c r="H30" s="24">
        <f t="shared" si="12"/>
        <v>0</v>
      </c>
      <c r="I30" s="15">
        <f t="shared" si="13"/>
        <v>4200</v>
      </c>
      <c r="J30" s="9">
        <f t="shared" si="10"/>
        <v>4200</v>
      </c>
    </row>
    <row r="31" spans="1:10" ht="12.75">
      <c r="A31" s="27"/>
      <c r="B31" s="24"/>
      <c r="C31" s="15"/>
      <c r="D31" s="9">
        <f t="shared" si="9"/>
        <v>0</v>
      </c>
      <c r="E31" s="24"/>
      <c r="F31" s="15"/>
      <c r="G31" s="9">
        <f t="shared" si="11"/>
        <v>0</v>
      </c>
      <c r="H31" s="24">
        <f t="shared" si="12"/>
        <v>0</v>
      </c>
      <c r="I31" s="15">
        <f t="shared" si="13"/>
        <v>0</v>
      </c>
      <c r="J31" s="9">
        <f t="shared" si="10"/>
        <v>0</v>
      </c>
    </row>
    <row r="32" spans="1:10" ht="12.75">
      <c r="A32" s="27"/>
      <c r="B32" s="24"/>
      <c r="C32" s="15"/>
      <c r="D32" s="9">
        <f t="shared" si="9"/>
        <v>0</v>
      </c>
      <c r="E32" s="24"/>
      <c r="F32" s="15"/>
      <c r="G32" s="9">
        <f t="shared" si="11"/>
        <v>0</v>
      </c>
      <c r="H32" s="24">
        <f t="shared" si="12"/>
        <v>0</v>
      </c>
      <c r="I32" s="15">
        <f t="shared" si="13"/>
        <v>0</v>
      </c>
      <c r="J32" s="9">
        <f t="shared" si="10"/>
        <v>0</v>
      </c>
    </row>
    <row r="33" spans="1:10" ht="12.75">
      <c r="A33" s="27"/>
      <c r="B33" s="24"/>
      <c r="C33" s="15"/>
      <c r="D33" s="9">
        <f aca="true" t="shared" si="14" ref="D33:D44">SUM(B33:C33)</f>
        <v>0</v>
      </c>
      <c r="E33" s="24"/>
      <c r="F33" s="15"/>
      <c r="G33" s="9">
        <f t="shared" si="11"/>
        <v>0</v>
      </c>
      <c r="H33" s="24">
        <f t="shared" si="12"/>
        <v>0</v>
      </c>
      <c r="I33" s="15">
        <f t="shared" si="13"/>
        <v>0</v>
      </c>
      <c r="J33" s="9">
        <f t="shared" si="10"/>
        <v>0</v>
      </c>
    </row>
    <row r="34" spans="1:10" ht="12.75">
      <c r="A34" s="27"/>
      <c r="B34" s="24"/>
      <c r="C34" s="15"/>
      <c r="D34" s="9">
        <f t="shared" si="14"/>
        <v>0</v>
      </c>
      <c r="E34" s="24"/>
      <c r="F34" s="15"/>
      <c r="G34" s="9">
        <f t="shared" si="11"/>
        <v>0</v>
      </c>
      <c r="H34" s="24">
        <f t="shared" si="12"/>
        <v>0</v>
      </c>
      <c r="I34" s="15">
        <f t="shared" si="13"/>
        <v>0</v>
      </c>
      <c r="J34" s="9">
        <f t="shared" si="10"/>
        <v>0</v>
      </c>
    </row>
    <row r="35" spans="1:10" ht="12.75">
      <c r="A35" s="27"/>
      <c r="B35" s="24"/>
      <c r="C35" s="15"/>
      <c r="D35" s="9">
        <f t="shared" si="14"/>
        <v>0</v>
      </c>
      <c r="E35" s="24"/>
      <c r="F35" s="15"/>
      <c r="G35" s="9">
        <f t="shared" si="11"/>
        <v>0</v>
      </c>
      <c r="H35" s="24">
        <f t="shared" si="12"/>
        <v>0</v>
      </c>
      <c r="I35" s="15">
        <f t="shared" si="13"/>
        <v>0</v>
      </c>
      <c r="J35" s="9">
        <f t="shared" si="10"/>
        <v>0</v>
      </c>
    </row>
    <row r="36" spans="1:10" ht="12.75">
      <c r="A36" s="27"/>
      <c r="B36" s="24"/>
      <c r="C36" s="15"/>
      <c r="D36" s="9">
        <f t="shared" si="14"/>
        <v>0</v>
      </c>
      <c r="E36" s="24"/>
      <c r="F36" s="15"/>
      <c r="G36" s="9">
        <f t="shared" si="11"/>
        <v>0</v>
      </c>
      <c r="H36" s="24">
        <f t="shared" si="12"/>
        <v>0</v>
      </c>
      <c r="I36" s="15">
        <f t="shared" si="13"/>
        <v>0</v>
      </c>
      <c r="J36" s="9">
        <f t="shared" si="10"/>
        <v>0</v>
      </c>
    </row>
    <row r="37" spans="1:10" ht="12.75">
      <c r="A37" s="27"/>
      <c r="B37" s="24"/>
      <c r="C37" s="15"/>
      <c r="D37" s="9">
        <f t="shared" si="14"/>
        <v>0</v>
      </c>
      <c r="E37" s="24"/>
      <c r="F37" s="15"/>
      <c r="G37" s="9">
        <f t="shared" si="11"/>
        <v>0</v>
      </c>
      <c r="H37" s="24">
        <f t="shared" si="12"/>
        <v>0</v>
      </c>
      <c r="I37" s="15">
        <f t="shared" si="13"/>
        <v>0</v>
      </c>
      <c r="J37" s="9">
        <f t="shared" si="10"/>
        <v>0</v>
      </c>
    </row>
    <row r="38" spans="1:10" ht="12.75">
      <c r="A38" s="27"/>
      <c r="B38" s="24"/>
      <c r="C38" s="15"/>
      <c r="D38" s="9">
        <f t="shared" si="14"/>
        <v>0</v>
      </c>
      <c r="E38" s="24"/>
      <c r="F38" s="15"/>
      <c r="G38" s="9">
        <f t="shared" si="11"/>
        <v>0</v>
      </c>
      <c r="H38" s="24">
        <f t="shared" si="12"/>
        <v>0</v>
      </c>
      <c r="I38" s="15">
        <f t="shared" si="13"/>
        <v>0</v>
      </c>
      <c r="J38" s="9">
        <f t="shared" si="10"/>
        <v>0</v>
      </c>
    </row>
    <row r="39" spans="1:10" ht="12.75">
      <c r="A39" s="27"/>
      <c r="B39" s="24"/>
      <c r="C39" s="15"/>
      <c r="D39" s="9">
        <f t="shared" si="14"/>
        <v>0</v>
      </c>
      <c r="E39" s="24"/>
      <c r="F39" s="15"/>
      <c r="G39" s="9">
        <f t="shared" si="11"/>
        <v>0</v>
      </c>
      <c r="H39" s="24">
        <f t="shared" si="12"/>
        <v>0</v>
      </c>
      <c r="I39" s="15">
        <f t="shared" si="13"/>
        <v>0</v>
      </c>
      <c r="J39" s="9">
        <f t="shared" si="10"/>
        <v>0</v>
      </c>
    </row>
    <row r="40" spans="1:10" ht="12.75">
      <c r="A40" s="27"/>
      <c r="B40" s="24"/>
      <c r="C40" s="15"/>
      <c r="D40" s="9">
        <f t="shared" si="14"/>
        <v>0</v>
      </c>
      <c r="E40" s="24"/>
      <c r="F40" s="15"/>
      <c r="G40" s="9">
        <f t="shared" si="11"/>
        <v>0</v>
      </c>
      <c r="H40" s="24">
        <f t="shared" si="12"/>
        <v>0</v>
      </c>
      <c r="I40" s="15">
        <f t="shared" si="13"/>
        <v>0</v>
      </c>
      <c r="J40" s="9">
        <f t="shared" si="10"/>
        <v>0</v>
      </c>
    </row>
    <row r="41" spans="1:10" ht="12.75">
      <c r="A41" s="27"/>
      <c r="B41" s="24"/>
      <c r="C41" s="15"/>
      <c r="D41" s="9">
        <f t="shared" si="14"/>
        <v>0</v>
      </c>
      <c r="E41" s="24"/>
      <c r="F41" s="15"/>
      <c r="G41" s="9">
        <f t="shared" si="11"/>
        <v>0</v>
      </c>
      <c r="H41" s="24">
        <f t="shared" si="12"/>
        <v>0</v>
      </c>
      <c r="I41" s="15">
        <f t="shared" si="13"/>
        <v>0</v>
      </c>
      <c r="J41" s="9">
        <f t="shared" si="10"/>
        <v>0</v>
      </c>
    </row>
    <row r="42" spans="1:10" ht="12.75">
      <c r="A42" s="27"/>
      <c r="B42" s="24"/>
      <c r="C42" s="15"/>
      <c r="D42" s="9">
        <f t="shared" si="14"/>
        <v>0</v>
      </c>
      <c r="E42" s="24"/>
      <c r="F42" s="15"/>
      <c r="G42" s="9">
        <f t="shared" si="11"/>
        <v>0</v>
      </c>
      <c r="H42" s="24">
        <f t="shared" si="12"/>
        <v>0</v>
      </c>
      <c r="I42" s="15">
        <f t="shared" si="13"/>
        <v>0</v>
      </c>
      <c r="J42" s="9">
        <f t="shared" si="10"/>
        <v>0</v>
      </c>
    </row>
    <row r="43" spans="1:10" ht="12.75">
      <c r="A43" s="27"/>
      <c r="B43" s="24"/>
      <c r="C43" s="15"/>
      <c r="D43" s="9">
        <f t="shared" si="14"/>
        <v>0</v>
      </c>
      <c r="E43" s="24"/>
      <c r="F43" s="15"/>
      <c r="G43" s="9">
        <f t="shared" si="11"/>
        <v>0</v>
      </c>
      <c r="H43" s="24">
        <f t="shared" si="12"/>
        <v>0</v>
      </c>
      <c r="I43" s="15">
        <f t="shared" si="13"/>
        <v>0</v>
      </c>
      <c r="J43" s="9">
        <f t="shared" si="10"/>
        <v>0</v>
      </c>
    </row>
    <row r="44" spans="1:10" ht="13.5" thickBot="1">
      <c r="A44" s="34"/>
      <c r="B44" s="60"/>
      <c r="C44" s="61"/>
      <c r="D44" s="37">
        <f t="shared" si="14"/>
        <v>0</v>
      </c>
      <c r="E44" s="60"/>
      <c r="F44" s="61"/>
      <c r="G44" s="37">
        <f t="shared" si="11"/>
        <v>0</v>
      </c>
      <c r="H44" s="60">
        <f t="shared" si="12"/>
        <v>0</v>
      </c>
      <c r="I44" s="61">
        <f t="shared" si="13"/>
        <v>0</v>
      </c>
      <c r="J44" s="37">
        <f t="shared" si="10"/>
        <v>0</v>
      </c>
    </row>
    <row r="45" spans="1:10" s="10" customFormat="1" ht="13.5" thickBot="1">
      <c r="A45" s="45" t="s">
        <v>17</v>
      </c>
      <c r="B45" s="52"/>
      <c r="C45" s="53"/>
      <c r="D45" s="54">
        <f>SUM(B45:C45)</f>
        <v>0</v>
      </c>
      <c r="E45" s="52"/>
      <c r="F45" s="53"/>
      <c r="G45" s="54">
        <f t="shared" si="11"/>
        <v>0</v>
      </c>
      <c r="H45" s="62">
        <f t="shared" si="12"/>
        <v>0</v>
      </c>
      <c r="I45" s="63">
        <f t="shared" si="13"/>
        <v>0</v>
      </c>
      <c r="J45" s="54">
        <f t="shared" si="10"/>
        <v>0</v>
      </c>
    </row>
    <row r="46" spans="1:10" s="10" customFormat="1" ht="13.5" thickBot="1">
      <c r="A46" s="29" t="s">
        <v>18</v>
      </c>
      <c r="B46" s="43">
        <v>595000</v>
      </c>
      <c r="C46" s="44"/>
      <c r="D46" s="42">
        <f>SUM(B46:C46)</f>
        <v>595000</v>
      </c>
      <c r="E46" s="64"/>
      <c r="F46" s="65"/>
      <c r="G46" s="66">
        <f>SUM(E46:F46)</f>
        <v>0</v>
      </c>
      <c r="H46" s="67">
        <f t="shared" si="12"/>
        <v>595000</v>
      </c>
      <c r="I46" s="68">
        <f t="shared" si="13"/>
        <v>0</v>
      </c>
      <c r="J46" s="66">
        <f t="shared" si="10"/>
        <v>595000</v>
      </c>
    </row>
    <row r="47" spans="1:10" ht="18" customHeight="1" thickBot="1" thickTop="1">
      <c r="A47" s="30" t="s">
        <v>19</v>
      </c>
      <c r="B47" s="31">
        <f>B16+B17+B20+B24+B25+B45+B46</f>
        <v>3394000</v>
      </c>
      <c r="C47" s="31">
        <f aca="true" t="shared" si="15" ref="C47:J47">C16+C17+C20+C24+C25+C45+C46</f>
        <v>4324100</v>
      </c>
      <c r="D47" s="31">
        <f t="shared" si="15"/>
        <v>7718100</v>
      </c>
      <c r="E47" s="31">
        <f t="shared" si="15"/>
        <v>0</v>
      </c>
      <c r="F47" s="31">
        <f t="shared" si="15"/>
        <v>0</v>
      </c>
      <c r="G47" s="31">
        <f t="shared" si="15"/>
        <v>0</v>
      </c>
      <c r="H47" s="31">
        <f t="shared" si="15"/>
        <v>3394000</v>
      </c>
      <c r="I47" s="31">
        <f t="shared" si="15"/>
        <v>4324100</v>
      </c>
      <c r="J47" s="31">
        <f t="shared" si="15"/>
        <v>7718100</v>
      </c>
    </row>
    <row r="48" spans="1:10" s="10" customFormat="1" ht="18" customHeight="1" thickBot="1" thickTop="1">
      <c r="A48" s="70" t="s">
        <v>20</v>
      </c>
      <c r="B48" s="71">
        <f aca="true" t="shared" si="16" ref="B48:J48">SUM(B49:B54)</f>
        <v>2540000</v>
      </c>
      <c r="C48" s="72">
        <f t="shared" si="16"/>
        <v>4295900</v>
      </c>
      <c r="D48" s="73">
        <f t="shared" si="16"/>
        <v>6835900</v>
      </c>
      <c r="E48" s="71">
        <f t="shared" si="16"/>
        <v>0</v>
      </c>
      <c r="F48" s="72">
        <f t="shared" si="16"/>
        <v>0</v>
      </c>
      <c r="G48" s="73">
        <f t="shared" si="16"/>
        <v>0</v>
      </c>
      <c r="H48" s="71">
        <f t="shared" si="16"/>
        <v>2540000</v>
      </c>
      <c r="I48" s="72">
        <f t="shared" si="16"/>
        <v>4295900</v>
      </c>
      <c r="J48" s="73">
        <f t="shared" si="16"/>
        <v>6835900</v>
      </c>
    </row>
    <row r="49" spans="1:10" ht="12.75">
      <c r="A49" s="39" t="s">
        <v>21</v>
      </c>
      <c r="B49" s="40">
        <v>1220000</v>
      </c>
      <c r="C49" s="41">
        <v>2153900</v>
      </c>
      <c r="D49" s="42">
        <f aca="true" t="shared" si="17" ref="D49:D54">SUM(B49:C49)</f>
        <v>3373900</v>
      </c>
      <c r="E49" s="40"/>
      <c r="F49" s="41"/>
      <c r="G49" s="42">
        <f aca="true" t="shared" si="18" ref="G49:G54">SUM(E49:F49)</f>
        <v>0</v>
      </c>
      <c r="H49" s="40">
        <f aca="true" t="shared" si="19" ref="H49:H54">B49</f>
        <v>1220000</v>
      </c>
      <c r="I49" s="41">
        <f aca="true" t="shared" si="20" ref="I49:I54">C49-F49</f>
        <v>2153900</v>
      </c>
      <c r="J49" s="42">
        <f aca="true" t="shared" si="21" ref="J49:J54">SUM(H49:I49)</f>
        <v>3373900</v>
      </c>
    </row>
    <row r="50" spans="1:10" ht="12.75">
      <c r="A50" s="27" t="s">
        <v>22</v>
      </c>
      <c r="B50" s="22">
        <v>333700</v>
      </c>
      <c r="C50" s="8">
        <v>576200</v>
      </c>
      <c r="D50" s="9">
        <f t="shared" si="17"/>
        <v>909900</v>
      </c>
      <c r="E50" s="22"/>
      <c r="F50" s="8"/>
      <c r="G50" s="9">
        <f t="shared" si="18"/>
        <v>0</v>
      </c>
      <c r="H50" s="22">
        <f t="shared" si="19"/>
        <v>333700</v>
      </c>
      <c r="I50" s="8">
        <f t="shared" si="20"/>
        <v>576200</v>
      </c>
      <c r="J50" s="9">
        <f t="shared" si="21"/>
        <v>909900</v>
      </c>
    </row>
    <row r="51" spans="1:10" ht="12.75">
      <c r="A51" s="27" t="s">
        <v>23</v>
      </c>
      <c r="B51" s="22">
        <v>798300</v>
      </c>
      <c r="C51" s="8">
        <v>786300</v>
      </c>
      <c r="D51" s="9">
        <f t="shared" si="17"/>
        <v>1584600</v>
      </c>
      <c r="E51" s="22"/>
      <c r="F51" s="8"/>
      <c r="G51" s="9">
        <f t="shared" si="18"/>
        <v>0</v>
      </c>
      <c r="H51" s="22">
        <f t="shared" si="19"/>
        <v>798300</v>
      </c>
      <c r="I51" s="8">
        <f t="shared" si="20"/>
        <v>786300</v>
      </c>
      <c r="J51" s="9">
        <f t="shared" si="21"/>
        <v>1584600</v>
      </c>
    </row>
    <row r="52" spans="1:10" ht="12.75">
      <c r="A52" s="27" t="s">
        <v>24</v>
      </c>
      <c r="B52" s="22">
        <v>155000</v>
      </c>
      <c r="C52" s="8">
        <v>777500</v>
      </c>
      <c r="D52" s="9">
        <f t="shared" si="17"/>
        <v>932500</v>
      </c>
      <c r="E52" s="22"/>
      <c r="F52" s="8"/>
      <c r="G52" s="9">
        <f t="shared" si="18"/>
        <v>0</v>
      </c>
      <c r="H52" s="22">
        <f t="shared" si="19"/>
        <v>155000</v>
      </c>
      <c r="I52" s="8">
        <f t="shared" si="20"/>
        <v>777500</v>
      </c>
      <c r="J52" s="9">
        <f t="shared" si="21"/>
        <v>932500</v>
      </c>
    </row>
    <row r="53" spans="1:10" ht="12.75">
      <c r="A53" s="27" t="s">
        <v>26</v>
      </c>
      <c r="B53" s="22">
        <v>3000</v>
      </c>
      <c r="C53" s="8"/>
      <c r="D53" s="9">
        <f>SUM(B53:C53)</f>
        <v>3000</v>
      </c>
      <c r="E53" s="22"/>
      <c r="F53" s="8"/>
      <c r="G53" s="9">
        <f>SUM(E53:F53)</f>
        <v>0</v>
      </c>
      <c r="H53" s="22">
        <f t="shared" si="19"/>
        <v>3000</v>
      </c>
      <c r="I53" s="8">
        <f t="shared" si="20"/>
        <v>0</v>
      </c>
      <c r="J53" s="9">
        <f>SUM(H53:I53)</f>
        <v>3000</v>
      </c>
    </row>
    <row r="54" spans="1:10" ht="13.5" thickBot="1">
      <c r="A54" s="34" t="s">
        <v>25</v>
      </c>
      <c r="B54" s="35">
        <v>30000</v>
      </c>
      <c r="C54" s="36">
        <v>2000</v>
      </c>
      <c r="D54" s="37">
        <f t="shared" si="17"/>
        <v>32000</v>
      </c>
      <c r="E54" s="35"/>
      <c r="F54" s="36"/>
      <c r="G54" s="37">
        <f t="shared" si="18"/>
        <v>0</v>
      </c>
      <c r="H54" s="35">
        <f t="shared" si="19"/>
        <v>30000</v>
      </c>
      <c r="I54" s="36">
        <f t="shared" si="20"/>
        <v>2000</v>
      </c>
      <c r="J54" s="37">
        <f t="shared" si="21"/>
        <v>32000</v>
      </c>
    </row>
    <row r="55" spans="1:10" s="10" customFormat="1" ht="13.5" thickBot="1">
      <c r="A55" s="45" t="s">
        <v>27</v>
      </c>
      <c r="B55" s="46">
        <f aca="true" t="shared" si="22" ref="B55:J55">SUM(B56:B60)</f>
        <v>850000</v>
      </c>
      <c r="C55" s="47">
        <f t="shared" si="22"/>
        <v>28200</v>
      </c>
      <c r="D55" s="48">
        <f t="shared" si="22"/>
        <v>878200</v>
      </c>
      <c r="E55" s="46">
        <f t="shared" si="22"/>
        <v>0</v>
      </c>
      <c r="F55" s="47">
        <f t="shared" si="22"/>
        <v>0</v>
      </c>
      <c r="G55" s="48">
        <f t="shared" si="22"/>
        <v>0</v>
      </c>
      <c r="H55" s="46">
        <f t="shared" si="22"/>
        <v>850000</v>
      </c>
      <c r="I55" s="47">
        <f t="shared" si="22"/>
        <v>28200</v>
      </c>
      <c r="J55" s="48">
        <f t="shared" si="22"/>
        <v>878200</v>
      </c>
    </row>
    <row r="56" spans="1:10" ht="12.75">
      <c r="A56" s="39" t="s">
        <v>28</v>
      </c>
      <c r="B56" s="40">
        <v>784900</v>
      </c>
      <c r="C56" s="41">
        <v>28200</v>
      </c>
      <c r="D56" s="42">
        <f aca="true" t="shared" si="23" ref="D56:D61">SUM(B56:C56)</f>
        <v>813100</v>
      </c>
      <c r="E56" s="40"/>
      <c r="F56" s="41"/>
      <c r="G56" s="42">
        <f aca="true" t="shared" si="24" ref="G56:G61">SUM(E56:F56)</f>
        <v>0</v>
      </c>
      <c r="H56" s="40">
        <f aca="true" t="shared" si="25" ref="H56:H61">B56</f>
        <v>784900</v>
      </c>
      <c r="I56" s="41">
        <f aca="true" t="shared" si="26" ref="I56:I61">C56-F56</f>
        <v>28200</v>
      </c>
      <c r="J56" s="42">
        <f aca="true" t="shared" si="27" ref="J56:J61">SUM(H56:I56)</f>
        <v>813100</v>
      </c>
    </row>
    <row r="57" spans="1:10" ht="12.75">
      <c r="A57" s="27" t="s">
        <v>29</v>
      </c>
      <c r="B57" s="22">
        <v>35000</v>
      </c>
      <c r="C57" s="8"/>
      <c r="D57" s="9">
        <f t="shared" si="23"/>
        <v>35000</v>
      </c>
      <c r="E57" s="22"/>
      <c r="F57" s="8"/>
      <c r="G57" s="9">
        <f t="shared" si="24"/>
        <v>0</v>
      </c>
      <c r="H57" s="22">
        <f t="shared" si="25"/>
        <v>35000</v>
      </c>
      <c r="I57" s="8">
        <f t="shared" si="26"/>
        <v>0</v>
      </c>
      <c r="J57" s="9">
        <f t="shared" si="27"/>
        <v>35000</v>
      </c>
    </row>
    <row r="58" spans="1:10" ht="12.75">
      <c r="A58" s="27" t="s">
        <v>31</v>
      </c>
      <c r="B58" s="22">
        <v>4900</v>
      </c>
      <c r="C58" s="8"/>
      <c r="D58" s="9">
        <f>SUM(B58:C58)</f>
        <v>4900</v>
      </c>
      <c r="E58" s="22"/>
      <c r="F58" s="8"/>
      <c r="G58" s="9">
        <f>SUM(E58:F58)</f>
        <v>0</v>
      </c>
      <c r="H58" s="22">
        <f t="shared" si="25"/>
        <v>4900</v>
      </c>
      <c r="I58" s="8">
        <f t="shared" si="26"/>
        <v>0</v>
      </c>
      <c r="J58" s="9">
        <f>SUM(H58:I58)</f>
        <v>4900</v>
      </c>
    </row>
    <row r="59" spans="1:10" ht="12.75">
      <c r="A59" s="27" t="s">
        <v>30</v>
      </c>
      <c r="B59" s="22">
        <v>25200</v>
      </c>
      <c r="C59" s="8"/>
      <c r="D59" s="9">
        <f t="shared" si="23"/>
        <v>25200</v>
      </c>
      <c r="E59" s="22"/>
      <c r="F59" s="8"/>
      <c r="G59" s="9">
        <f t="shared" si="24"/>
        <v>0</v>
      </c>
      <c r="H59" s="22">
        <f t="shared" si="25"/>
        <v>25200</v>
      </c>
      <c r="I59" s="8">
        <f t="shared" si="26"/>
        <v>0</v>
      </c>
      <c r="J59" s="9">
        <f t="shared" si="27"/>
        <v>25200</v>
      </c>
    </row>
    <row r="60" spans="1:10" ht="12.75">
      <c r="A60" s="27" t="s">
        <v>32</v>
      </c>
      <c r="B60" s="22"/>
      <c r="C60" s="8"/>
      <c r="D60" s="9">
        <f t="shared" si="23"/>
        <v>0</v>
      </c>
      <c r="E60" s="22"/>
      <c r="F60" s="8"/>
      <c r="G60" s="9">
        <f t="shared" si="24"/>
        <v>0</v>
      </c>
      <c r="H60" s="22">
        <f t="shared" si="25"/>
        <v>0</v>
      </c>
      <c r="I60" s="8">
        <f t="shared" si="26"/>
        <v>0</v>
      </c>
      <c r="J60" s="9">
        <f t="shared" si="27"/>
        <v>0</v>
      </c>
    </row>
    <row r="61" spans="1:10" s="10" customFormat="1" ht="13.5" thickBot="1">
      <c r="A61" s="28" t="s">
        <v>33</v>
      </c>
      <c r="B61" s="23">
        <v>4000</v>
      </c>
      <c r="C61" s="11"/>
      <c r="D61" s="9">
        <f t="shared" si="23"/>
        <v>4000</v>
      </c>
      <c r="E61" s="23"/>
      <c r="F61" s="11"/>
      <c r="G61" s="9">
        <f t="shared" si="24"/>
        <v>0</v>
      </c>
      <c r="H61" s="22">
        <f t="shared" si="25"/>
        <v>4000</v>
      </c>
      <c r="I61" s="8">
        <f t="shared" si="26"/>
        <v>0</v>
      </c>
      <c r="J61" s="9">
        <f t="shared" si="27"/>
        <v>4000</v>
      </c>
    </row>
    <row r="62" spans="1:10" ht="18" customHeight="1" thickBot="1" thickTop="1">
      <c r="A62" s="30" t="s">
        <v>34</v>
      </c>
      <c r="B62" s="31">
        <f aca="true" t="shared" si="28" ref="B62:J62">SUM(B48+B55+B61)</f>
        <v>3394000</v>
      </c>
      <c r="C62" s="32">
        <f t="shared" si="28"/>
        <v>4324100</v>
      </c>
      <c r="D62" s="33">
        <f t="shared" si="28"/>
        <v>7718100</v>
      </c>
      <c r="E62" s="31">
        <f t="shared" si="28"/>
        <v>0</v>
      </c>
      <c r="F62" s="32">
        <f t="shared" si="28"/>
        <v>0</v>
      </c>
      <c r="G62" s="33">
        <f t="shared" si="28"/>
        <v>0</v>
      </c>
      <c r="H62" s="31">
        <f t="shared" si="28"/>
        <v>3394000</v>
      </c>
      <c r="I62" s="32">
        <f t="shared" si="28"/>
        <v>4324100</v>
      </c>
      <c r="J62" s="33">
        <f t="shared" si="28"/>
        <v>7718100</v>
      </c>
    </row>
    <row r="63" ht="7.5" customHeight="1" thickTop="1">
      <c r="A63"/>
    </row>
    <row r="64" spans="1:10" s="18" customFormat="1" ht="12.75">
      <c r="A64" s="16" t="s">
        <v>35</v>
      </c>
      <c r="B64" s="17">
        <f aca="true" t="shared" si="29" ref="B64:J64">SUM(B47-B62)</f>
        <v>0</v>
      </c>
      <c r="C64" s="17">
        <f t="shared" si="29"/>
        <v>0</v>
      </c>
      <c r="D64" s="17">
        <f t="shared" si="29"/>
        <v>0</v>
      </c>
      <c r="E64" s="17">
        <f t="shared" si="29"/>
        <v>0</v>
      </c>
      <c r="F64" s="17">
        <f t="shared" si="29"/>
        <v>0</v>
      </c>
      <c r="G64" s="17">
        <f t="shared" si="29"/>
        <v>0</v>
      </c>
      <c r="H64" s="17">
        <f t="shared" si="29"/>
        <v>0</v>
      </c>
      <c r="I64" s="17">
        <f t="shared" si="29"/>
        <v>0</v>
      </c>
      <c r="J64" s="17">
        <f t="shared" si="29"/>
        <v>0</v>
      </c>
    </row>
    <row r="66" spans="1:10" ht="12.75">
      <c r="A66" s="13" t="s">
        <v>55</v>
      </c>
      <c r="D66" t="s">
        <v>36</v>
      </c>
      <c r="G66" s="86" t="s">
        <v>54</v>
      </c>
      <c r="H66" s="87"/>
      <c r="I66" s="87"/>
      <c r="J66" s="87"/>
    </row>
    <row r="67" spans="7:10" ht="12.75">
      <c r="G67" s="86" t="s">
        <v>37</v>
      </c>
      <c r="H67" s="86"/>
      <c r="I67" s="86"/>
      <c r="J67" s="86"/>
    </row>
  </sheetData>
  <sheetProtection/>
  <mergeCells count="16">
    <mergeCell ref="G66:J66"/>
    <mergeCell ref="G67:J67"/>
    <mergeCell ref="A2:J2"/>
    <mergeCell ref="H4:J4"/>
    <mergeCell ref="E5:E6"/>
    <mergeCell ref="F5:F6"/>
    <mergeCell ref="J5:J6"/>
    <mergeCell ref="G5:G6"/>
    <mergeCell ref="H5:H6"/>
    <mergeCell ref="I5:I6"/>
    <mergeCell ref="E4:G4"/>
    <mergeCell ref="A4:A6"/>
    <mergeCell ref="B4:D4"/>
    <mergeCell ref="B5:B6"/>
    <mergeCell ref="C5:C6"/>
    <mergeCell ref="D5:D6"/>
  </mergeCells>
  <printOptions horizontalCentered="1" verticalCentered="1"/>
  <pageMargins left="0.1968503937007874" right="0.1968503937007874" top="0" bottom="0.1968503937007874" header="0.1968503937007874" footer="0.1968503937007874"/>
  <pageSetup horizontalDpi="600" verticalDpi="600" orientation="portrait" paperSize="9" scale="9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Blumk</dc:creator>
  <cp:keywords/>
  <dc:description/>
  <cp:lastModifiedBy>Rozsa</cp:lastModifiedBy>
  <cp:lastPrinted>2011-01-12T08:27:29Z</cp:lastPrinted>
  <dcterms:created xsi:type="dcterms:W3CDTF">2008-01-24T13:33:52Z</dcterms:created>
  <dcterms:modified xsi:type="dcterms:W3CDTF">2012-02-23T08:10:28Z</dcterms:modified>
  <cp:category/>
  <cp:version/>
  <cp:contentType/>
  <cp:contentStatus/>
</cp:coreProperties>
</file>